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<sst xmlns="http://schemas.openxmlformats.org/spreadsheetml/2006/main" count="11488" uniqueCount="3271">
  <si>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</si>
  <si>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</si>
  <si>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</si>
  <si>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</si>
  <si>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</si>
  <si>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</si>
  <si>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</si>
  <si>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</si>
  <si>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</si>
  <si>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</si>
  <si>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</si>
  <si>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</si>
  <si>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</si>
  <si>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</si>
  <si>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</si>
  <si>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</si>
  <si>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</si>
  <si>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</si>
  <si>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</si>
  <si>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</si>
  <si>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</si>
  <si>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</si>
  <si>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</si>
  <si>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</si>
  <si>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</si>
  <si>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</si>
  <si>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</si>
  <si>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</si>
  <si>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</si>
  <si>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</si>
  <si>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</si>
  <si>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</si>
  <si>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</si>
  <si>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</si>
  <si>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</si>
  <si>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</si>
  <si>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</si>
  <si>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</si>
  <si>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</si>
  <si>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</si>
  <si>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</si>
  <si>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1687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</si>
  <si>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</si>
  <si>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</si>
  <si>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</si>
  <si>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</si>
  <si>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</si>
  <si>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</si>
  <si>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</si>
  <si>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</si>
  <si>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</si>
  <si>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</si>
  <si>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</si>
  <si>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</si>
  <si>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</si>
  <si>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</si>
  <si>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</si>
  <si>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</si>
  <si>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</si>
  <si>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</si>
  <si>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</si>
  <si>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</si>
  <si>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</si>
  <si>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</si>
  <si>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</si>
  <si>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</si>
  <si>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</si>
  <si>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</si>
  <si>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</si>
  <si>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</si>
  <si>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</si>
  <si>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</si>
  <si>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</si>
  <si>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</si>
  <si>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t>
  </si>
  <si>
    <t>Должность</t>
  </si>
  <si>
    <t>Ведущий экономист</t>
  </si>
  <si>
    <t>Контактный телефон</t>
  </si>
  <si>
    <t>8-879-22-4-76-82</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</si>
  <si>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</si>
  <si>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</si>
  <si>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</si>
  <si>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</si>
  <si>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</si>
  <si>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</si>
  <si>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</si>
  <si>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</si>
  <si>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</si>
  <si>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</si>
  <si>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</si>
  <si>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</si>
  <si>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</si>
  <si>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</si>
  <si>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</si>
  <si>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</si>
  <si>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</si>
  <si>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</si>
  <si>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</si>
  <si>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Будённовский муниципальный округ</t>
  </si>
  <si>
    <t>07512000</t>
  </si>
  <si>
    <t>2</t>
  </si>
  <si>
    <t>×</t>
  </si>
  <si>
    <t>22</t>
  </si>
  <si>
    <t>Кировский</t>
  </si>
  <si>
    <t>07716000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</si>
  <si>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</si>
  <si>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</si>
  <si>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</si>
  <si>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</si>
  <si>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</si>
  <si>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</si>
  <si>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</si>
  <si>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</si>
  <si>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</si>
  <si>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</si>
  <si>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</si>
  <si>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</si>
  <si>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</si>
  <si>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</si>
  <si>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</si>
  <si>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</si>
  <si>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</si>
  <si>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</si>
  <si>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</si>
  <si>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</si>
  <si>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</si>
  <si>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</si>
  <si>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</si>
  <si>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</si>
  <si>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</si>
  <si>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</si>
  <si>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</si>
  <si>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</si>
  <si>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</si>
  <si>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</si>
  <si>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</si>
  <si>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</si>
  <si>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</si>
  <si>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</si>
  <si>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</si>
  <si>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</si>
  <si>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</si>
  <si>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</si>
  <si>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</si>
  <si>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</si>
  <si>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</si>
  <si>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</si>
  <si>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</si>
  <si>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</si>
  <si>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</si>
  <si>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</si>
  <si>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</si>
  <si>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</si>
  <si>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</si>
  <si>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</si>
  <si>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</si>
  <si>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</si>
  <si>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</si>
  <si>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</si>
  <si>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</si>
  <si>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</si>
  <si>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</si>
  <si>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</si>
  <si>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</si>
  <si>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</si>
  <si>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</si>
  <si>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</si>
  <si>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</si>
  <si>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</si>
  <si>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</si>
  <si>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</si>
  <si>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</si>
  <si>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</si>
  <si>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</si>
  <si>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</si>
  <si>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</si>
  <si>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</si>
  <si>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</si>
  <si>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</si>
  <si>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</si>
  <si>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</si>
  <si>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</si>
  <si>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</si>
  <si>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</si>
  <si>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</si>
  <si>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</si>
  <si>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</si>
  <si>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</si>
  <si>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</si>
  <si>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</si>
  <si>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</si>
  <si>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</si>
  <si>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</si>
  <si>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</si>
  <si>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</si>
  <si>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</si>
  <si>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</si>
  <si>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</si>
  <si>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</si>
  <si>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</si>
  <si>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</si>
  <si>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</si>
  <si>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</si>
  <si>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</si>
  <si>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</si>
  <si>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</si>
  <si>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</si>
  <si>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</si>
  <si>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</si>
  <si>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</si>
  <si>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</si>
  <si>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</si>
  <si>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</si>
  <si>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</si>
  <si>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</si>
  <si>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</si>
  <si>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</si>
  <si>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</si>
  <si>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</si>
  <si>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</si>
  <si>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</si>
  <si>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</si>
  <si>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</si>
  <si>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</si>
  <si>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</si>
  <si>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</si>
  <si>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</si>
  <si>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</si>
  <si>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</si>
  <si>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</si>
  <si>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</si>
  <si>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</si>
  <si>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</si>
  <si>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</si>
  <si>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</si>
  <si>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</si>
  <si>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</si>
  <si>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</si>
  <si>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</si>
  <si>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</si>
  <si>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</si>
  <si>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</si>
  <si>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</si>
  <si>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</si>
  <si>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</si>
  <si>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</si>
  <si>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</si>
  <si>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</si>
  <si>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</si>
  <si>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</si>
  <si>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</si>
  <si>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</si>
  <si>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</si>
  <si>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</si>
  <si>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</si>
  <si>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</si>
  <si>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</si>
  <si>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</si>
  <si>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</si>
  <si>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</si>
  <si>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</si>
  <si>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</si>
  <si>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</si>
  <si>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</si>
  <si>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</si>
  <si>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</si>
  <si>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</si>
  <si>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</si>
  <si>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</si>
  <si>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</si>
  <si>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</si>
  <si>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</si>
  <si>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</si>
  <si>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</si>
  <si>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</si>
  <si>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</si>
  <si>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</si>
  <si>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</si>
  <si>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</si>
  <si>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</si>
  <si>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</si>
  <si>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</si>
  <si>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</si>
  <si>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</si>
  <si>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</si>
  <si>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</si>
  <si>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</si>
  <si>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</si>
  <si>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</si>
  <si>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</si>
  <si>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</si>
  <si>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</si>
  <si>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</si>
  <si>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</si>
  <si>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</si>
  <si>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</si>
  <si>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</si>
  <si>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</si>
  <si>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</si>
  <si>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</si>
  <si>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</si>
  <si>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</si>
  <si>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</si>
  <si>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</si>
  <si>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</si>
  <si>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</si>
  <si>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</si>
  <si>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</si>
  <si>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</si>
  <si>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</si>
  <si>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</si>
  <si>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</si>
  <si>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</si>
  <si>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</si>
  <si>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</si>
  <si>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</si>
  <si>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</si>
  <si>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</si>
  <si>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</si>
  <si>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</si>
  <si>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</si>
  <si>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</si>
  <si>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</si>
  <si>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</si>
  <si>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</si>
  <si>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</si>
  <si>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</si>
  <si>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</si>
  <si>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</si>
  <si>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</si>
  <si>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</si>
  <si>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</si>
  <si>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</si>
  <si>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</si>
  <si>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</si>
  <si>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</si>
  <si>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</si>
  <si>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</si>
  <si>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</si>
  <si>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</si>
  <si>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</si>
  <si>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</si>
  <si>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</si>
  <si>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</si>
  <si>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</si>
  <si>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</si>
  <si>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</si>
  <si>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</si>
  <si>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</si>
  <si>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</si>
  <si>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</si>
  <si>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</si>
  <si>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</si>
  <si>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</si>
  <si>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</si>
  <si>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</si>
  <si>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</si>
  <si>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</si>
  <si>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</si>
  <si>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</si>
  <si>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</si>
  <si>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</si>
  <si>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</si>
  <si>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</si>
  <si>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</si>
  <si>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</si>
  <si>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</si>
  <si>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</si>
  <si>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</si>
  <si>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</si>
  <si>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</si>
  <si>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</si>
  <si>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</si>
  <si>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</si>
  <si>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</si>
  <si>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</si>
  <si>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</si>
  <si>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</si>
  <si>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</si>
  <si>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</si>
  <si>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</si>
  <si>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</si>
  <si>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</si>
  <si>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</si>
  <si>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</si>
  <si>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</si>
  <si>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</si>
  <si>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</si>
  <si>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</si>
  <si>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</si>
  <si>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</si>
  <si>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</si>
  <si>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</si>
  <si>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</si>
  <si>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</si>
  <si>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</si>
  <si>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</si>
  <si>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</si>
  <si>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</si>
  <si>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</si>
  <si>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</si>
  <si>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</si>
  <si>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</si>
  <si>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</si>
  <si>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</si>
  <si>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</si>
  <si>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</si>
  <si>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</si>
  <si>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</si>
  <si>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</si>
  <si>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</si>
  <si>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</si>
  <si>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</si>
  <si>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</si>
  <si>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</si>
  <si>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</si>
  <si>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</si>
  <si>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</si>
  <si>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</si>
  <si>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</si>
  <si>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</si>
  <si>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</si>
  <si>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</si>
  <si>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</si>
  <si>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</si>
  <si>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</si>
  <si>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</si>
  <si>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</si>
  <si>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</si>
  <si>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</si>
  <si>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</si>
  <si>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</si>
  <si>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</si>
  <si>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</si>
  <si>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</si>
  <si>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</si>
  <si>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</si>
  <si>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</si>
  <si>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</si>
  <si>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</si>
  <si>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</si>
  <si>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</si>
  <si>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</si>
  <si>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</si>
  <si>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</si>
  <si>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</si>
  <si>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</si>
  <si>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</si>
  <si>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</si>
  <si>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</si>
  <si>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</si>
  <si>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</si>
  <si>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</si>
  <si>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</si>
  <si>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</si>
  <si>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</si>
  <si>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</si>
  <si>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</si>
  <si>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</si>
  <si>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</si>
  <si>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</si>
  <si>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</si>
  <si>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</si>
  <si>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</si>
  <si>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</si>
  <si>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</si>
  <si>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</si>
  <si>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</si>
  <si>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</si>
  <si>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</si>
  <si>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</si>
  <si>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</si>
  <si>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</si>
  <si>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</si>
  <si>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</si>
  <si>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</si>
  <si>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</si>
  <si>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</si>
  <si>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</si>
  <si>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</si>
  <si>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</si>
  <si>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</si>
  <si>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</si>
  <si>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</si>
  <si>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</si>
  <si>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</si>
  <si>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</si>
  <si>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</si>
  <si>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</si>
  <si>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</si>
  <si>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</si>
  <si>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</si>
  <si>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</si>
  <si>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</si>
  <si>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</si>
  <si>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</si>
  <si>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</si>
  <si>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</si>
  <si>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</si>
  <si>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</si>
  <si>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</si>
  <si>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</si>
  <si>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</si>
  <si>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</si>
  <si>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</si>
  <si>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</si>
  <si>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</si>
  <si>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</si>
  <si>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</si>
  <si>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</si>
  <si>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</si>
  <si>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</si>
  <si>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</si>
  <si>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</si>
  <si>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</si>
  <si>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</si>
  <si>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</si>
  <si>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</si>
  <si>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</si>
  <si>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</si>
  <si>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</si>
  <si>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</si>
  <si>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</si>
  <si>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</si>
  <si>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</si>
  <si>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</si>
  <si>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</si>
  <si>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</si>
  <si>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</si>
  <si>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</si>
  <si>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</si>
  <si>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</si>
  <si>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</si>
  <si>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</si>
  <si>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</si>
  <si>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</si>
  <si>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</si>
  <si>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</si>
  <si>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</si>
  <si>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</si>
  <si>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</si>
  <si>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</si>
  <si>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</si>
  <si>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</si>
  <si>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</si>
  <si>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</si>
  <si>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</si>
  <si>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</si>
  <si>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</si>
  <si>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</si>
  <si>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</si>
  <si>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</si>
  <si>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</si>
  <si>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</si>
  <si>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</si>
  <si>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</si>
  <si>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</si>
  <si>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</si>
  <si>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</si>
  <si>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</si>
  <si>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</si>
  <si>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</si>
  <si>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</si>
  <si>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</si>
  <si>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</si>
  <si>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</si>
  <si>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</si>
  <si>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</si>
  <si>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</si>
  <si>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</si>
  <si>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</si>
  <si>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</si>
  <si>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</si>
  <si>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</si>
  <si>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</si>
  <si>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</si>
  <si>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</si>
  <si>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</si>
  <si>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</si>
  <si>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</si>
  <si>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</si>
  <si>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</si>
  <si>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</si>
  <si>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</si>
  <si>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</si>
  <si>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</si>
  <si>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</si>
  <si>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</si>
  <si>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</si>
  <si>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</si>
  <si>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</si>
  <si>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</si>
  <si>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</si>
  <si>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</si>
  <si>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</si>
  <si>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</si>
  <si>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</si>
  <si>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</si>
  <si>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</si>
  <si>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</si>
  <si>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</si>
  <si>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</si>
  <si>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</si>
  <si>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</si>
  <si>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</si>
  <si>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</si>
  <si>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</si>
  <si>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</si>
  <si>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</si>
  <si>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</si>
  <si>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</si>
  <si>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</si>
  <si>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</si>
  <si>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</si>
  <si>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</si>
  <si>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</si>
  <si>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</si>
  <si>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</si>
  <si>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</si>
  <si>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</si>
  <si>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</si>
  <si>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</si>
  <si>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</si>
  <si>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</si>
  <si>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</si>
  <si>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</si>
  <si>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</si>
  <si>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</si>
  <si>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</si>
  <si>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</si>
  <si>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</si>
  <si>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</si>
  <si>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</si>
  <si>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</si>
  <si>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</si>
  <si>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</si>
  <si>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</si>
  <si>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</si>
  <si>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</si>
  <si>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</si>
  <si>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</si>
  <si>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</si>
  <si>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</si>
  <si>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</si>
  <si>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</si>
  <si>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</si>
  <si>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</si>
  <si>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</si>
  <si>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</si>
  <si>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</si>
  <si>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</si>
  <si>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</si>
  <si>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</si>
  <si>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</si>
  <si>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</si>
  <si>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</si>
  <si>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</si>
  <si>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</si>
  <si>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</si>
  <si>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</si>
  <si>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</si>
  <si>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</si>
  <si>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</si>
  <si>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</si>
  <si>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</si>
  <si>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</si>
  <si>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</si>
  <si>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</si>
  <si>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</si>
  <si>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</si>
  <si>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</si>
  <si>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</si>
  <si>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</si>
  <si>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</si>
  <si>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</si>
  <si>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</si>
  <si>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</si>
  <si>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</si>
  <si>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</si>
  <si>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</si>
  <si>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</si>
  <si>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</si>
  <si>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</si>
  <si>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</si>
  <si>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</si>
  <si>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</si>
  <si>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</si>
  <si>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</si>
  <si>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</si>
  <si>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</si>
  <si>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</si>
  <si>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</si>
  <si>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</si>
  <si>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</si>
  <si>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</si>
  <si>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</si>
  <si>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</si>
  <si>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</si>
  <si>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</si>
  <si>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</si>
  <si>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</si>
  <si>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</si>
  <si>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</si>
  <si>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</si>
  <si>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</si>
  <si>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</si>
  <si>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</si>
  <si>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</si>
  <si>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</si>
  <si>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</si>
  <si>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</si>
  <si>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</si>
  <si>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</si>
  <si>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</si>
  <si>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</si>
  <si>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</si>
  <si>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</si>
  <si>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</si>
  <si>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</si>
  <si>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</si>
  <si>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</si>
  <si>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</si>
  <si>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</si>
  <si>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</si>
  <si>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</si>
  <si>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</si>
  <si>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</si>
  <si>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</si>
  <si>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</si>
  <si>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</si>
  <si>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</si>
  <si>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</si>
  <si>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</si>
  <si>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</si>
  <si>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</si>
  <si>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</si>
  <si>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</si>
  <si>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</si>
  <si>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</si>
  <si>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</si>
  <si>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</si>
  <si>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</si>
  <si>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</si>
  <si>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</si>
  <si>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</si>
  <si>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</si>
  <si>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</si>
  <si>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</si>
  <si>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</si>
  <si>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</si>
  <si>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</si>
  <si>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</si>
  <si>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</si>
  <si>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</si>
  <si>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</si>
  <si>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</si>
  <si>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</si>
  <si>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</si>
  <si>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</si>
  <si>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</si>
  <si>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</si>
  <si>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</si>
  <si>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</si>
  <si>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</si>
  <si>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</si>
  <si>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</si>
  <si>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</si>
  <si>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</si>
  <si>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</si>
  <si>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</si>
  <si>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</si>
  <si>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</si>
  <si>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</si>
  <si>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</si>
  <si>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</si>
  <si>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</si>
  <si>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</si>
  <si>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</si>
  <si>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</si>
  <si>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</si>
  <si>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</si>
  <si>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</si>
  <si>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</si>
  <si>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</si>
  <si>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</si>
  <si>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</si>
  <si>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</si>
  <si>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</si>
  <si>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</si>
  <si>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</si>
  <si>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</si>
  <si>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</si>
  <si>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</si>
  <si>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</si>
  <si>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</si>
  <si>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</si>
  <si>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</si>
  <si>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</si>
  <si>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</si>
  <si>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</si>
  <si>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</si>
  <si>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</si>
  <si>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</si>
  <si>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</si>
  <si>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</si>
  <si>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</si>
  <si>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</si>
  <si>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</si>
  <si>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</si>
  <si>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</si>
  <si>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</si>
  <si>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</si>
  <si>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</si>
  <si>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</si>
  <si>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</si>
  <si>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</si>
  <si>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</si>
  <si>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</si>
  <si>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</si>
  <si>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</si>
  <si>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</si>
  <si>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</si>
  <si>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</si>
  <si>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</si>
  <si>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</si>
  <si>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</si>
  <si>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</si>
  <si>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</si>
  <si>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</si>
  <si>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</si>
  <si>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</si>
  <si>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</si>
  <si>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</si>
  <si>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</si>
  <si>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</si>
  <si>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</si>
  <si>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</si>
  <si>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</si>
  <si>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</si>
  <si>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</si>
  <si>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</si>
  <si>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</si>
  <si>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</si>
  <si>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</si>
  <si>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</si>
  <si>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</si>
  <si>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</si>
  <si>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</si>
  <si>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</si>
  <si>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</si>
  <si>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</si>
  <si>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</si>
  <si>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</si>
  <si>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</si>
  <si>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</si>
  <si>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</si>
  <si>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</si>
  <si>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</si>
  <si>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</si>
  <si>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</si>
  <si>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</si>
  <si>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</si>
  <si>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</si>
  <si>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</si>
  <si>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</si>
  <si>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</si>
  <si>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</si>
  <si>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</si>
  <si>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</si>
  <si>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</si>
  <si>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</si>
  <si>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</si>
  <si>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</si>
  <si>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</si>
  <si>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</si>
  <si>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</si>
  <si>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</si>
  <si>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</si>
  <si>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</si>
  <si>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</si>
  <si>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</si>
  <si>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</si>
  <si>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</si>
  <si>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</si>
  <si>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</si>
  <si>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</si>
  <si>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</si>
  <si>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</si>
  <si>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</si>
  <si>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</si>
  <si>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</si>
  <si>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</si>
  <si>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</si>
  <si>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</si>
  <si>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</si>
  <si>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</si>
  <si>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</si>
  <si>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</si>
  <si>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</si>
  <si>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</si>
  <si>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</si>
  <si>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</si>
  <si>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</si>
  <si>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</si>
  <si>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</si>
  <si>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</si>
  <si>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</si>
  <si>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</si>
  <si>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</si>
  <si>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</si>
  <si>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</si>
  <si>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</si>
  <si>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</si>
  <si>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</si>
  <si>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</si>
  <si>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</si>
  <si>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</si>
  <si>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</si>
  <si>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</si>
  <si>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</si>
  <si>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</si>
  <si>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</si>
  <si>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</si>
  <si>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</si>
  <si>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</si>
  <si>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</si>
  <si>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</si>
  <si>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</si>
  <si>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</si>
  <si>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</si>
  <si>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</si>
  <si>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</si>
  <si>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</si>
  <si>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</si>
  <si>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</si>
  <si>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</si>
  <si>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</si>
  <si>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</si>
  <si>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</si>
  <si>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</si>
  <si>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</si>
  <si>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</si>
  <si>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</si>
  <si>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</si>
  <si>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</si>
  <si>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</si>
  <si>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</si>
  <si>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</si>
  <si>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</si>
  <si>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</si>
  <si>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</si>
  <si>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</si>
  <si>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</si>
  <si>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</si>
  <si>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</si>
  <si>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</si>
  <si>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</si>
  <si>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</si>
  <si>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</si>
  <si>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</si>
  <si>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</si>
  <si>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</si>
  <si>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</si>
  <si>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</si>
  <si>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</si>
  <si>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</si>
  <si>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</si>
  <si>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</si>
  <si>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</si>
  <si>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</si>
  <si>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</si>
  <si>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</si>
  <si>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</si>
  <si>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</si>
  <si>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</si>
  <si>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</si>
  <si>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</si>
  <si>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</si>
  <si>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</si>
  <si>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</si>
  <si>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</si>
  <si>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</si>
  <si>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</si>
  <si>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</si>
  <si>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</si>
  <si>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</si>
  <si>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</si>
  <si>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</si>
  <si>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</si>
  <si>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</si>
  <si>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</si>
  <si>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</si>
  <si>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</si>
  <si>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</si>
  <si>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</si>
  <si>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</si>
  <si>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</si>
  <si>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</si>
  <si>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</si>
  <si>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</si>
  <si>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</si>
  <si>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</si>
  <si>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</si>
  <si>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</si>
  <si>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</si>
  <si>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</si>
  <si>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</si>
  <si>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</si>
  <si>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</si>
  <si>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</si>
  <si>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</si>
  <si>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</si>
  <si>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</si>
  <si>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</si>
  <si>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</si>
  <si>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</si>
  <si>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</si>
  <si>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</si>
  <si>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</si>
  <si>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</si>
  <si>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</si>
  <si>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</si>
  <si>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</si>
  <si>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</si>
  <si>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</si>
  <si>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</si>
  <si>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</si>
  <si>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</si>
  <si>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</si>
  <si>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</si>
  <si>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</si>
  <si>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</si>
  <si>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</si>
  <si>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</si>
  <si>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</si>
  <si>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</si>
  <si>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</si>
  <si>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</si>
  <si>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</si>
  <si>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</si>
  <si>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</si>
  <si>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</si>
  <si>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</si>
  <si>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</si>
  <si>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</si>
  <si>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</si>
  <si>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</si>
  <si>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</si>
  <si>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</si>
  <si>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</si>
  <si>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</si>
  <si>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</si>
  <si>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</si>
  <si>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</si>
  <si>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</si>
  <si>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</si>
  <si>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</si>
  <si>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</si>
  <si>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</si>
  <si>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</si>
  <si>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</si>
  <si>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</si>
  <si>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</si>
  <si>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</si>
  <si>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</si>
  <si>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</si>
  <si>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</si>
  <si>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</si>
  <si>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</si>
  <si>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</si>
  <si>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</si>
  <si>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</si>
  <si>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</si>
  <si>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</si>
  <si>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</si>
  <si>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</si>
  <si>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</si>
  <si>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</si>
  <si>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</si>
  <si>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</si>
  <si>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</si>
  <si>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</si>
  <si>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</si>
  <si>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</si>
  <si>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</si>
  <si>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</si>
  <si>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</si>
  <si>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</si>
  <si>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</si>
  <si>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</si>
  <si>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</si>
  <si>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</si>
  <si>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</si>
  <si>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</si>
  <si>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</si>
  <si>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</si>
  <si>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</si>
  <si>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</si>
  <si>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</si>
  <si>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</si>
  <si>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</si>
  <si>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</si>
  <si>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</si>
  <si>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</si>
  <si>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</si>
  <si>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</si>
  <si>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</si>
  <si>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</si>
  <si>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</si>
  <si>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</si>
  <si>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</si>
  <si>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</si>
  <si>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</si>
  <si>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</si>
  <si>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</si>
  <si>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</si>
  <si>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</si>
  <si>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</si>
  <si>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</si>
  <si>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</si>
  <si>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</si>
  <si>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</si>
  <si>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</si>
  <si>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</si>
  <si>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</si>
  <si>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</si>
  <si>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</si>
  <si>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</si>
  <si>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</si>
  <si>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</si>
  <si>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</si>
  <si>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</si>
  <si>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</si>
  <si>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</si>
  <si>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</si>
  <si>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</si>
  <si>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</si>
  <si>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</si>
  <si>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</si>
  <si>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</si>
  <si>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</si>
  <si>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</si>
  <si>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</si>
  <si>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</si>
  <si>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</si>
  <si>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</si>
  <si>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</si>
  <si>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</si>
  <si>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</si>
  <si>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</si>
  <si>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</si>
  <si>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</si>
  <si>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</si>
  <si>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</si>
  <si>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https://portal.eias.ru/Portal/DownloadPage.aspx?type=12&amp;guid=42a15530-fb3d-4833-a66e-4bbf6565a3cc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</si>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</sst>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2a15530-fb3d-4833-a66e-4bbf6565a3c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1B11-8A97-7673-2D18-4F25B3EA8D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E7B27A-070A-1B5B-0228-CA98EA46073E}"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36.666666666666664">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8BD102D-0601-0B7E-720B-667DA768EB12}"/>
    <hyperlink ref="H17" location="Титульный!H9" display="Как заполнить?" tooltip="Помощь по работе с полями отчётной формы" xr:uid="{A93C1B8A-3025-0AD6-BF61-AB9CE6884001}"/>
    <hyperlink ref="H39" location="Титульный!H9" display="Как заполнить?" tooltip="Помощь по работе с полями отчётной формы" xr:uid="{E739A5B9-6F64-914F-1D1F-FB181BCE5CE5}"/>
    <hyperlink ref="H62" location="Титульный!H9" display="Как заполнить?" tooltip="Помощь по работе с полями отчётной формы" xr:uid="{D08A981E-4029-9E55-DBFD-FDB7588DC9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11FB4-6FFE-E64A-683E-3091DAB35A84}"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92</v>
      </c>
      <c r="G13" s="849" t="s">
        <v>98</v>
      </c>
      <c r="H13" s="849" t="s">
        <v>98</v>
      </c>
      <c r="I13" s="847" t="s">
        <v>99</v>
      </c>
      <c r="J13" s="556">
        <f>MERGEVALUE(G13)</f>
      </c>
      <c r="K13" s="567"/>
      <c r="L13" s="567"/>
      <c r="M13" s="556" t="str">
        <f t="array" ref="M13:M13">IF(ISERROR(MATCH(MID(N13,1,250),MID(note_ter,1,250),0)),"n","y")</f>
        <v>n</v>
      </c>
      <c r="N13" s="567"/>
      <c r="O13" s="556" t="str">
        <f>H13&amp;"("&amp;I13&amp;")"</f>
        <v>Будённовский муниципальный округ(07512000)</v>
      </c>
      <c r="P13" s="473"/>
      <c r="Q13" s="473"/>
      <c r="R13" s="476"/>
      <c r="S13" s="473"/>
      <c r="T13" s="473"/>
      <c r="U13" s="473"/>
      <c r="V13" s="478"/>
      <c r="W13" s="478"/>
      <c r="X13" s="475"/>
      <c r="Y13" s="475"/>
      <c r="Z13" s="475"/>
      <c r="AA13" s="475"/>
      <c r="AB13" s="475"/>
      <c r="AC13" s="479">
        <v>15</v>
      </c>
    </row>
    <row customHeight="1" ht="15">
      <c r="A14" s="1938"/>
      <c r="B14" s="1422" t="s">
        <v>100</v>
      </c>
      <c r="C14" s="1422"/>
      <c r="D14" s="856" t="s">
        <v>101</v>
      </c>
      <c r="E14" s="1934" t="str">
        <f>A12&amp;"."&amp;B14</f>
        <v>1.2</v>
      </c>
      <c r="F14" s="1939" t="s">
        <v>102</v>
      </c>
      <c r="G14" s="1943" t="s">
        <v>103</v>
      </c>
      <c r="H14" s="1943" t="s">
        <v>103</v>
      </c>
      <c r="I14" s="1941" t="s">
        <v>104</v>
      </c>
      <c r="J14" s="1680"/>
      <c r="K14" s="1692"/>
      <c r="L14" s="1692"/>
      <c r="M14" s="1680" t="str">
        <f t="array" ref="M14:M14">IF(ISERROR(MATCH(MID(N14,1,250),MID(note_ter,1,250),0)),"n","y")</f>
        <v>n</v>
      </c>
      <c r="N14" s="1692"/>
      <c r="O14" s="1680" t="str">
        <f>H14&amp;"("&amp;I14&amp;")"</f>
        <v>Кировский(07716000)</v>
      </c>
      <c r="P14" s="1422"/>
      <c r="Q14" s="1422"/>
      <c r="R14" s="476"/>
      <c r="S14" s="1422"/>
      <c r="T14" s="1422"/>
      <c r="U14" s="1422"/>
      <c r="V14" s="889"/>
      <c r="W14" s="889"/>
      <c r="X14" s="683"/>
      <c r="Y14" s="683"/>
      <c r="Z14" s="683"/>
      <c r="AA14" s="683"/>
      <c r="AB14" s="683"/>
      <c r="AC14" s="683"/>
    </row>
    <row s="2909" customFormat="1" customHeight="1" ht="15.75">
      <c r="A15" s="2155"/>
      <c r="B15" s="473"/>
      <c r="C15" s="468"/>
      <c r="D15" s="857"/>
      <c r="E15" s="477"/>
      <c r="F15" s="233"/>
      <c r="G15" s="471" t="s">
        <v>105</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s="2864" customFormat="1" customHeight="1" ht="14.699999999999998">
      <c r="A16" s="814"/>
      <c r="B16" s="473"/>
      <c r="C16" s="814"/>
      <c r="D16" s="838"/>
      <c r="E16" s="850"/>
      <c r="F16" s="234"/>
      <c r="G16" s="472" t="s">
        <v>106</v>
      </c>
      <c r="H16" s="234"/>
      <c r="I16" s="235"/>
      <c r="J16" s="305"/>
      <c r="K16" s="211"/>
      <c r="L16" s="211"/>
      <c r="M16" s="211"/>
      <c r="N16" s="282" t="s">
        <v>107</v>
      </c>
      <c r="O16" s="211"/>
      <c r="P16" s="281"/>
      <c r="Q16" s="281"/>
      <c r="R16" s="281"/>
      <c r="S16" s="281"/>
      <c r="AC16" s="172">
        <v>14</v>
      </c>
    </row>
    <row s="2864" customFormat="1" customHeight="1" ht="22.049999999999997">
      <c r="A17" s="814"/>
      <c r="B17" s="473"/>
      <c r="C17" s="814"/>
      <c r="D17" s="221"/>
      <c r="E17" s="236"/>
      <c r="F17" s="236"/>
      <c r="G17" s="236"/>
      <c r="H17" s="236"/>
      <c r="I17" s="236"/>
      <c r="J17" s="211"/>
      <c r="K17" s="211"/>
      <c r="L17" s="211"/>
      <c r="M17" s="211"/>
      <c r="N17" s="282"/>
      <c r="O17" s="211"/>
      <c r="P17" s="281"/>
      <c r="Q17" s="281"/>
      <c r="R17" s="281"/>
      <c r="S17" s="281"/>
      <c r="AC17" s="172">
        <v>21</v>
      </c>
    </row>
    <row s="2864" customFormat="1" customHeight="1" ht="14.699999999999998">
      <c r="A18" s="814"/>
      <c r="B18" s="473"/>
      <c r="C18" s="814"/>
      <c r="D18" s="221"/>
      <c r="E18" s="139"/>
      <c r="F18" s="814"/>
      <c r="G18" s="139"/>
      <c r="H18" s="139"/>
      <c r="I18" s="139"/>
      <c r="J18" s="211"/>
      <c r="K18" s="211"/>
      <c r="L18" s="211"/>
      <c r="M18" s="211"/>
      <c r="N18" s="282"/>
      <c r="O18" s="211"/>
      <c r="P18" s="281"/>
      <c r="Q18" s="281"/>
      <c r="R18" s="281"/>
      <c r="S18" s="281"/>
      <c r="AC18" s="172">
        <v>14</v>
      </c>
    </row>
    <row s="2864" customFormat="1" customHeight="1" ht="1.05">
      <c r="A19" s="814"/>
      <c r="B19" s="473"/>
      <c r="C19" s="814"/>
      <c r="D19" s="221"/>
      <c r="E19" s="139"/>
      <c r="F19" s="814"/>
      <c r="G19" s="139"/>
      <c r="H19" s="139"/>
      <c r="I19" s="139"/>
      <c r="J19" s="211"/>
      <c r="K19" s="211"/>
      <c r="L19" s="211"/>
      <c r="M19" s="211"/>
      <c r="N19" s="282"/>
      <c r="O19" s="211"/>
      <c r="P19" s="281"/>
      <c r="Q19" s="281"/>
      <c r="R19" s="281"/>
      <c r="S19" s="281"/>
      <c r="AC19" s="172">
        <v>1</v>
      </c>
    </row>
    <row s="2940" customFormat="1" customHeight="1" ht="10.5">
      <c r="B20" s="890"/>
      <c r="D20" s="238"/>
      <c r="J20" s="211"/>
      <c r="K20" s="211"/>
      <c r="L20" s="211"/>
      <c r="M20" s="211"/>
      <c r="N20" s="282"/>
      <c r="O20" s="211"/>
      <c r="P20" s="281"/>
      <c r="Q20" s="281"/>
      <c r="R20" s="281"/>
      <c r="S20" s="281"/>
      <c r="AC20" s="237">
        <v>10</v>
      </c>
    </row>
    <row s="2940" customFormat="1" customHeight="1" ht="10.5">
      <c r="B21" s="890"/>
      <c r="D21" s="238"/>
      <c r="J21" s="211"/>
      <c r="K21" s="211"/>
      <c r="L21" s="211"/>
      <c r="M21" s="211"/>
      <c r="N21" s="282"/>
      <c r="O21" s="211"/>
      <c r="P21" s="281"/>
      <c r="Q21" s="281"/>
      <c r="R21" s="281"/>
      <c r="S21" s="281"/>
      <c r="AC21" s="237">
        <v>10</v>
      </c>
    </row>
    <row customHeight="1" ht="14.699999999999998">
      <c r="AC22" s="139">
        <v>14</v>
      </c>
    </row>
    <row customHeight="1" ht="14.699999999999998">
      <c r="AC23" s="139">
        <v>14</v>
      </c>
    </row>
    <row customHeight="1" ht="14.699999999999998">
      <c r="AC24" s="139">
        <v>14</v>
      </c>
    </row>
    <row customHeight="1" ht="14.699999999999998">
      <c r="H25" s="118"/>
      <c r="AC25" s="139">
        <v>14</v>
      </c>
    </row>
    <row customHeight="1" ht="14.699999999999998">
      <c r="AC26" s="139">
        <v>14</v>
      </c>
    </row>
    <row customHeight="1" ht="14.699999999999998">
      <c r="AC27" s="139">
        <v>14</v>
      </c>
    </row>
    <row customHeight="1" ht="14.699999999999998">
      <c r="AC28" s="139">
        <v>14</v>
      </c>
    </row>
    <row customHeight="1" ht="14.699999999999998">
      <c r="J29" s="139"/>
      <c r="K29" s="139"/>
      <c r="L29" s="139"/>
      <c r="AC29" s="139">
        <v>14</v>
      </c>
    </row>
    <row customHeight="1" ht="22.5" hidden="1">
      <c r="A30" s="814" t="s">
        <v>81</v>
      </c>
      <c r="B30" s="473">
        <v>0</v>
      </c>
      <c r="C30" s="814">
        <v>3</v>
      </c>
      <c r="D30" s="221">
        <v>3</v>
      </c>
      <c r="E30" s="139">
        <v>6</v>
      </c>
      <c r="F30" s="814">
        <v>0</v>
      </c>
      <c r="G30" s="139">
        <v>46</v>
      </c>
      <c r="H30" s="139">
        <v>42</v>
      </c>
      <c r="I30" s="139">
        <v>14</v>
      </c>
      <c r="J30" s="211">
        <v>3</v>
      </c>
      <c r="K30" s="211">
        <v>0</v>
      </c>
      <c r="L30" s="211">
        <v>0</v>
      </c>
      <c r="M30" s="211">
        <v>0</v>
      </c>
      <c r="N30" s="282">
        <v>0</v>
      </c>
      <c r="O30" s="211">
        <v>0</v>
      </c>
      <c r="P30" s="281">
        <v>0</v>
      </c>
      <c r="Q30" s="281">
        <v>0</v>
      </c>
      <c r="R30" s="281">
        <v>0</v>
      </c>
      <c r="S30" s="281">
        <v>0</v>
      </c>
      <c r="T30" s="139">
        <v>0</v>
      </c>
      <c r="U30" s="139">
        <v>0</v>
      </c>
      <c r="V30" s="139">
        <v>0</v>
      </c>
      <c r="W30" s="139">
        <v>0</v>
      </c>
      <c r="X30" s="139">
        <v>0</v>
      </c>
      <c r="Y30" s="139">
        <v>0</v>
      </c>
      <c r="Z30" s="139">
        <v>0</v>
      </c>
      <c r="AA30" s="139">
        <v>0</v>
      </c>
      <c r="AB30" s="139">
        <v>8</v>
      </c>
      <c r="AC30" s="13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D49D5-A41E-5AD6-473A-73D736C0CC9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52" customFormat="1" customHeight="1" ht="14.699999999999998">
      <c r="A5" s="641"/>
      <c r="B5" s="641"/>
      <c r="C5" s="641"/>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108</v>
      </c>
      <c r="E9" s="2183"/>
      <c r="F9" s="2184" t="s">
        <v>109</v>
      </c>
      <c r="G9" s="2185"/>
      <c r="H9" s="2185"/>
      <c r="I9" s="2185"/>
      <c r="J9" s="2188" t="s">
        <v>110</v>
      </c>
      <c r="K9" s="2188"/>
      <c r="L9" s="2188"/>
      <c r="M9" s="2188"/>
      <c r="AM9" s="639">
        <v>18</v>
      </c>
    </row>
    <row customHeight="1" ht="24">
      <c r="A10" s="2182"/>
      <c r="B10" s="648"/>
      <c r="C10" s="581"/>
      <c r="D10" s="579" t="s">
        <v>87</v>
      </c>
      <c r="E10" s="579" t="s">
        <v>88</v>
      </c>
      <c r="F10" s="579" t="s">
        <v>111</v>
      </c>
      <c r="G10" s="2189" t="s">
        <v>87</v>
      </c>
      <c r="H10" s="2190"/>
      <c r="I10" s="579" t="s">
        <v>88</v>
      </c>
      <c r="J10" s="579" t="s">
        <v>111</v>
      </c>
      <c r="K10" s="2189" t="s">
        <v>87</v>
      </c>
      <c r="L10" s="2190"/>
      <c r="M10" s="579" t="s">
        <v>88</v>
      </c>
      <c r="N10" s="1683"/>
      <c r="AM10" s="639">
        <v>23</v>
      </c>
    </row>
    <row s="2979" customFormat="1" customHeight="1" ht="11.25" hidden="1">
      <c r="A11" s="649"/>
      <c r="B11" s="649"/>
      <c r="C11" s="649"/>
      <c r="D11" s="650" t="s">
        <v>112</v>
      </c>
      <c r="E11" s="650" t="s">
        <v>100</v>
      </c>
      <c r="F11" s="650" t="s">
        <v>89</v>
      </c>
      <c r="G11" s="2171" t="s">
        <v>90</v>
      </c>
      <c r="H11" s="2172"/>
      <c r="I11" s="650" t="s">
        <v>113</v>
      </c>
      <c r="J11" s="650" t="s">
        <v>91</v>
      </c>
      <c r="K11" s="2173" t="s">
        <v>92</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9" customFormat="1" customHeight="1" ht="15.75">
      <c r="A13" s="349"/>
      <c r="B13" s="349"/>
      <c r="C13" s="582"/>
      <c r="D13" s="2164" t="s">
        <v>112</v>
      </c>
      <c r="E13" s="2165"/>
      <c r="F13" s="2168" t="s">
        <v>65</v>
      </c>
      <c r="G13" s="2169"/>
      <c r="H13" s="2170">
        <v>1</v>
      </c>
      <c r="I13" s="2161" t="str">
        <f>IF(U13="","",INDEX(TERRITORY_MR_LIST,MATCH(U13,TERRITORY_LIST_ID,0)))</f>
        <v/>
      </c>
      <c r="J13" s="2163" t="s">
        <v>19</v>
      </c>
      <c r="K13" s="658"/>
      <c r="L13" s="583" t="s">
        <v>112</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FD5EE-04D2-5E51-EF34-78E93F7BBF61}"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124</v>
      </c>
      <c r="F9" s="2159"/>
      <c r="G9" s="2183" t="s">
        <v>108</v>
      </c>
      <c r="H9" s="2183" t="s">
        <v>87</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88</v>
      </c>
      <c r="F10" s="1340" t="s">
        <v>130</v>
      </c>
      <c r="G10" s="2183"/>
      <c r="H10" s="2183"/>
      <c r="I10" s="2183"/>
      <c r="J10" s="2183"/>
      <c r="K10" s="166" t="s">
        <v>111</v>
      </c>
      <c r="L10" s="2183" t="s">
        <v>87</v>
      </c>
      <c r="M10" s="2183"/>
      <c r="N10" s="166" t="s">
        <v>131</v>
      </c>
      <c r="O10" s="166" t="s">
        <v>111</v>
      </c>
      <c r="P10" s="2183" t="s">
        <v>87</v>
      </c>
      <c r="Q10" s="2183"/>
      <c r="R10" s="166" t="s">
        <v>131</v>
      </c>
      <c r="S10" s="339" t="s">
        <v>111</v>
      </c>
      <c r="T10" s="2183" t="s">
        <v>87</v>
      </c>
      <c r="U10" s="2183"/>
      <c r="V10" s="339" t="s">
        <v>88</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24" customFormat="1" customHeight="1" ht="12" hidden="1">
      <c r="D11" s="1305" t="s">
        <v>112</v>
      </c>
      <c r="E11" s="1305" t="s">
        <v>100</v>
      </c>
      <c r="F11" s="1305"/>
      <c r="G11" s="1305" t="s">
        <v>89</v>
      </c>
      <c r="H11" s="2212" t="s">
        <v>113</v>
      </c>
      <c r="I11" s="2212"/>
      <c r="J11" s="1305" t="s">
        <v>91</v>
      </c>
      <c r="K11" s="1305" t="s">
        <v>92</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c r="A79" s="377"/>
      <c r="C79" s="265"/>
      <c r="D79" s="2191">
        <v>1</v>
      </c>
      <c r="E79" s="2199" t="s">
        <v>224</v>
      </c>
      <c r="F79" s="2201" t="s">
        <v>65</v>
      </c>
      <c r="G79" s="3145" t="str">
        <f>INDEX(VD_NAME_LIST,MATCH("4189671",VD_ID_LIST,0))</f>
        <v>Холодное водоснабжение. Питьевая вода</v>
      </c>
      <c r="H79" s="3146"/>
      <c r="I79" s="3146">
        <v>1</v>
      </c>
      <c r="J79" s="3147" t="s">
        <v>225</v>
      </c>
      <c r="K79" s="3148" t="s">
        <v>65</v>
      </c>
      <c r="L79" s="3149"/>
      <c r="M79" s="3149" t="s">
        <v>112</v>
      </c>
      <c r="N79" s="3150" t="str">
        <f>IF(Z79="","",INDEX(TERRITORY_MR_LIST,MATCH(Z79,TERRITORY_LIST_ID,0)))</f>
        <v>Территория 1</v>
      </c>
      <c r="O79" s="3148" t="s">
        <v>19</v>
      </c>
      <c r="P79" s="3149"/>
      <c r="Q79" s="3149" t="s">
        <v>112</v>
      </c>
      <c r="R79" s="3151" t="s">
        <v>28</v>
      </c>
      <c r="S79" s="3152" t="s">
        <v>19</v>
      </c>
      <c r="T79" s="3152"/>
      <c r="U79" s="3152" t="s">
        <v>112</v>
      </c>
      <c r="V79" s="3153"/>
      <c r="W79" s="3147"/>
      <c r="Y79" s="1323"/>
      <c r="Z79" s="1323" t="s">
        <v>97</v>
      </c>
      <c r="AA79" s="1323"/>
      <c r="AB79" s="1323" t="s">
        <v>226</v>
      </c>
      <c r="AC79" s="1323" t="s">
        <v>227</v>
      </c>
      <c r="AD79" s="1323" t="s">
        <v>228</v>
      </c>
      <c r="AE79" s="1323" t="s">
        <v>229</v>
      </c>
      <c r="AF79" s="1323" t="s">
        <v>230</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холодное водоснабжение</v>
      </c>
      <c r="AK79" s="1323" t="str">
        <f>IF($K$79="нет","без дифференциации",IF($N$79=0,"",$N$79))</f>
        <v>Территория 1</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9" customFormat="1" customHeight="1" ht="17.25">
      <c r="A80" s="377"/>
      <c r="C80" s="376"/>
      <c r="D80" s="2191"/>
      <c r="E80" s="2199"/>
      <c r="F80" s="2202"/>
      <c r="G80" s="3145"/>
      <c r="H80" s="3146"/>
      <c r="I80" s="3146"/>
      <c r="J80" s="3147"/>
      <c r="K80" s="3154"/>
      <c r="L80" s="3149"/>
      <c r="M80" s="3149"/>
      <c r="N80" s="3150"/>
      <c r="O80" s="3154"/>
      <c r="P80" s="3149"/>
      <c r="Q80" s="3149"/>
      <c r="R80" s="3151" t="s">
        <v>28</v>
      </c>
      <c r="S80" s="3152"/>
      <c r="T80" s="3155"/>
      <c r="U80" s="3156"/>
      <c r="V80" s="3156"/>
      <c r="W80" s="3147"/>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c r="A81" s="377"/>
      <c r="C81" s="265"/>
      <c r="D81" s="2191"/>
      <c r="E81" s="2199"/>
      <c r="F81" s="2202"/>
      <c r="G81" s="3145"/>
      <c r="H81" s="3157"/>
      <c r="I81" s="3157"/>
      <c r="J81" s="3158"/>
      <c r="K81" s="3154"/>
      <c r="L81" s="3157"/>
      <c r="M81" s="3157"/>
      <c r="N81" s="3159"/>
      <c r="O81" s="3160"/>
      <c r="P81" s="3161"/>
      <c r="Q81" s="3162"/>
      <c r="R81" s="3163" t="s">
        <v>231</v>
      </c>
      <c r="S81" s="3164"/>
      <c r="T81" s="3165"/>
      <c r="U81" s="3166"/>
      <c r="V81" s="3167"/>
      <c r="W81" s="3168"/>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c r="A82" s="377"/>
      <c r="C82" s="376"/>
      <c r="D82" s="2191"/>
      <c r="E82" s="2199"/>
      <c r="F82" s="2202"/>
      <c r="G82" s="3145"/>
      <c r="H82" s="3157"/>
      <c r="I82" s="3157"/>
      <c r="J82" s="3158"/>
      <c r="K82" s="3160"/>
      <c r="L82" s="3170"/>
      <c r="M82" s="3171"/>
      <c r="N82" s="3172" t="s">
        <v>232</v>
      </c>
      <c r="O82" s="3173"/>
      <c r="P82" s="3174"/>
      <c r="Q82" s="3175"/>
      <c r="R82" s="3176"/>
      <c r="S82" s="3177"/>
      <c r="T82" s="3178"/>
      <c r="U82" s="3179"/>
      <c r="V82" s="3180"/>
      <c r="W82" s="3181"/>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c r="A83" s="377"/>
      <c r="C83" s="376"/>
      <c r="D83" s="2192"/>
      <c r="E83" s="2200"/>
      <c r="F83" s="2203"/>
      <c r="G83" s="3182"/>
      <c r="H83" s="3183"/>
      <c r="I83" s="3184"/>
      <c r="J83" s="3185" t="s">
        <v>233</v>
      </c>
      <c r="K83" s="3186"/>
      <c r="L83" s="3187"/>
      <c r="M83" s="3188"/>
      <c r="N83" s="3189"/>
      <c r="O83" s="3190"/>
      <c r="P83" s="3191"/>
      <c r="Q83" s="3192"/>
      <c r="R83" s="3193"/>
      <c r="S83" s="3194"/>
      <c r="T83" s="3195"/>
      <c r="U83" s="3196"/>
      <c r="V83" s="3197"/>
      <c r="W83" s="319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82A17-3002-0E45-0DAE-7092208F834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84" width="8.00390625" customWidth="1"/>
    <col min="38" max="64" style="2909" width="8.00390625" customWidth="1"/>
    <col min="65" max="65" style="2909" width="9.140625" hidden="1"/>
  </cols>
  <sheetData>
    <row s="321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12"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1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1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108</v>
      </c>
      <c r="F8" s="2248" t="s">
        <v>124</v>
      </c>
      <c r="G8" s="2249"/>
      <c r="H8" s="2248" t="s">
        <v>87</v>
      </c>
      <c r="I8" s="2249"/>
      <c r="J8" s="2183" t="s">
        <v>125</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88</v>
      </c>
      <c r="G9" s="2231" t="s">
        <v>130</v>
      </c>
      <c r="H9" s="2250"/>
      <c r="I9" s="2251"/>
      <c r="J9" s="2157"/>
      <c r="K9" s="1615"/>
      <c r="L9" s="2183" t="s">
        <v>293</v>
      </c>
      <c r="M9" s="2157"/>
      <c r="N9" s="2248" t="s">
        <v>87</v>
      </c>
      <c r="O9" s="2249"/>
      <c r="P9" s="2183" t="s">
        <v>131</v>
      </c>
      <c r="Q9" s="1612"/>
      <c r="R9" s="2183" t="s">
        <v>293</v>
      </c>
      <c r="S9" s="2157"/>
      <c r="T9" s="2248" t="s">
        <v>87</v>
      </c>
      <c r="U9" s="2249"/>
      <c r="V9" s="2183" t="s">
        <v>131</v>
      </c>
      <c r="W9" s="1612"/>
      <c r="X9" s="2183" t="s">
        <v>293</v>
      </c>
      <c r="Y9" s="2157"/>
      <c r="Z9" s="2248" t="s">
        <v>87</v>
      </c>
      <c r="AA9" s="2249"/>
      <c r="AB9" s="2183" t="s">
        <v>294</v>
      </c>
      <c r="AC9" s="1612"/>
      <c r="AD9" s="2183" t="s">
        <v>293</v>
      </c>
      <c r="AE9" s="2157"/>
      <c r="AF9" s="2248" t="s">
        <v>87</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132</v>
      </c>
      <c r="BM10" s="349">
        <v>23</v>
      </c>
    </row>
    <row customHeight="1" ht="15">
      <c r="D11" s="2239" t="s">
        <v>112</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1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1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1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1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1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F74B2-AF17-1FD6-0C5C-3FFE773B396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5" width="15.00390625" hidden="1" customWidth="1"/>
    <col min="2" max="2" style="3288" width="15.00390625" hidden="1" customWidth="1"/>
    <col min="3" max="3" style="3286" width="3.00390625" customWidth="1"/>
    <col min="4" max="4" style="3367" width="6.00390625" customWidth="1"/>
    <col min="5" max="5" style="3286" width="52.00390625" customWidth="1"/>
    <col min="6" max="6" style="3286" width="48.00390625" customWidth="1"/>
    <col min="7" max="7" style="3286" width="121.00390625" customWidth="1"/>
    <col min="8" max="8" style="3286" width="8.00390625" customWidth="1"/>
    <col min="9" max="9" style="3286" width="64.00390625" customWidth="1"/>
    <col min="10" max="10" style="3286" width="9.140625" hidden="1"/>
  </cols>
  <sheetData>
    <row customHeight="1" ht="11.25" hidden="1">
      <c r="A1" s="1742" t="s">
        <v>304</v>
      </c>
      <c r="J1" s="511" t="s">
        <v>14</v>
      </c>
    </row>
    <row customHeight="1" ht="11.25" hidden="1">
      <c r="J2" s="511">
        <v>0</v>
      </c>
    </row>
    <row s="328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I5" s="771"/>
      <c r="J5" s="511">
        <v>17</v>
      </c>
    </row>
    <row s="328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87</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112</v>
      </c>
      <c r="E11" s="1068" t="s">
        <v>309</v>
      </c>
      <c r="F11" s="1067" t="str">
        <f>IF(region_name="","",region_name)</f>
        <v>Ставропольский край</v>
      </c>
      <c r="G11" s="1068" t="s">
        <v>310</v>
      </c>
      <c r="H11" s="531"/>
      <c r="J11" s="511">
        <v>0</v>
      </c>
    </row>
    <row customHeight="1" ht="22.5" hidden="1">
      <c r="A12" s="513"/>
      <c r="B12" s="558"/>
      <c r="C12" s="513"/>
      <c r="D12" s="501" t="s">
        <v>112</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311</v>
      </c>
      <c r="G12" s="530"/>
      <c r="H12" s="531"/>
      <c r="J12" s="511">
        <v>0</v>
      </c>
    </row>
    <row customHeight="1" ht="23.25">
      <c r="A13" s="513"/>
      <c r="B13" s="558"/>
      <c r="C13" s="513"/>
      <c r="D13" s="501" t="s">
        <v>112</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312</v>
      </c>
      <c r="E14" s="1066" t="s">
        <v>313</v>
      </c>
      <c r="F14" s="1067" t="str">
        <f>IF(inn="","",inn)</f>
        <v>7708503727</v>
      </c>
      <c r="G14" s="1068" t="s">
        <v>314</v>
      </c>
      <c r="H14" s="531"/>
      <c r="J14" s="511">
        <v>0</v>
      </c>
    </row>
    <row customHeight="1" ht="22.5" hidden="1">
      <c r="A15" s="513"/>
      <c r="B15" s="558"/>
      <c r="C15" s="513"/>
      <c r="D15" s="1065" t="s">
        <v>315</v>
      </c>
      <c r="E15" s="1066" t="s">
        <v>316</v>
      </c>
      <c r="F15" s="1067" t="str">
        <f>IF(kpp="","",kpp)</f>
        <v>616745019</v>
      </c>
      <c r="G15" s="1068" t="s">
        <v>317</v>
      </c>
      <c r="H15" s="531"/>
      <c r="J15" s="511">
        <v>0</v>
      </c>
    </row>
    <row customHeight="1" ht="39">
      <c r="A16" s="513"/>
      <c r="B16" s="558"/>
      <c r="C16" s="513"/>
      <c r="D16" s="501" t="s">
        <v>100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8" customFormat="1" customHeight="1" ht="24.75" hidden="1">
      <c r="A25" s="513"/>
      <c r="B25" s="558"/>
      <c r="C25" s="558"/>
      <c r="D25" s="1062" t="s">
        <v>89</v>
      </c>
      <c r="E25" s="1064" t="s">
        <v>328</v>
      </c>
      <c r="F25" s="1069" t="s">
        <v>311</v>
      </c>
      <c r="G25" s="1064"/>
      <c r="J25" s="557">
        <v>0</v>
      </c>
    </row>
    <row s="3288" customFormat="1" customHeight="1" ht="11.25" hidden="1">
      <c r="A26" s="513"/>
      <c r="B26" s="558"/>
      <c r="C26" s="558"/>
      <c r="D26" s="1062" t="s">
        <v>329</v>
      </c>
      <c r="E26" s="1063" t="s">
        <v>330</v>
      </c>
      <c r="F26" s="1069" t="s">
        <v>311</v>
      </c>
      <c r="G26" s="1064"/>
      <c r="J26" s="557">
        <v>0</v>
      </c>
    </row>
    <row s="3288"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8"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8"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8" customFormat="1" customHeight="1" ht="11.25" hidden="1">
      <c r="A30" s="513"/>
      <c r="B30" s="558"/>
      <c r="C30" s="558"/>
      <c r="D30" s="1062" t="s">
        <v>337</v>
      </c>
      <c r="E30" s="1063" t="s">
        <v>338</v>
      </c>
      <c r="F30" s="1071"/>
      <c r="G30" s="1064"/>
      <c r="J30" s="557">
        <v>0</v>
      </c>
    </row>
    <row s="3288" customFormat="1" customHeight="1" ht="11.25" hidden="1">
      <c r="A31" s="513"/>
      <c r="B31" s="558"/>
      <c r="C31" s="558"/>
      <c r="D31" s="1062" t="s">
        <v>339</v>
      </c>
      <c r="E31" s="1063" t="s">
        <v>340</v>
      </c>
      <c r="F31" s="1071"/>
      <c r="G31" s="1064"/>
      <c r="J31" s="557">
        <v>0</v>
      </c>
    </row>
    <row s="3288" customFormat="1" customHeight="1" ht="11.25" hidden="1">
      <c r="A32" s="513"/>
      <c r="B32" s="558"/>
      <c r="C32" s="558"/>
      <c r="D32" s="1062" t="s">
        <v>341</v>
      </c>
      <c r="E32" s="1063" t="s">
        <v>342</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311</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343</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343</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345</v>
      </c>
      <c r="H44" s="531"/>
      <c r="J44" s="511">
        <v>22</v>
      </c>
    </row>
    <row customHeight="1" ht="23.25">
      <c r="A45" s="513"/>
      <c r="B45" s="558"/>
      <c r="C45" s="513"/>
      <c r="D45" s="496">
        <f>D44+1</f>
        <v>11</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347</v>
      </c>
      <c r="H46" s="531"/>
      <c r="J46" s="511">
        <v>23</v>
      </c>
    </row>
    <row customHeight="1" ht="24">
      <c r="A47" s="2258"/>
      <c r="B47" s="558"/>
      <c r="C47" s="548"/>
      <c r="D47" s="496" t="str">
        <f>D45&amp;".2"</f>
        <v>11.2</v>
      </c>
      <c r="E47" s="498" t="s">
        <v>348</v>
      </c>
      <c r="F47" s="546"/>
      <c r="G47" s="493" t="s">
        <v>349</v>
      </c>
      <c r="H47" s="531"/>
      <c r="J47" s="511">
        <v>23</v>
      </c>
    </row>
    <row customHeight="1" ht="24">
      <c r="A48" s="2258"/>
      <c r="B48" s="558"/>
      <c r="C48" s="548"/>
      <c r="D48" s="496" t="str">
        <f>D45&amp;".3"</f>
        <v>11.3</v>
      </c>
      <c r="E48" s="498" t="s">
        <v>350</v>
      </c>
      <c r="F48" s="546"/>
      <c r="G48" s="493" t="s">
        <v>351</v>
      </c>
      <c r="H48" s="531"/>
      <c r="J48" s="511">
        <v>23</v>
      </c>
    </row>
    <row customHeight="1" ht="24">
      <c r="A49" s="2258"/>
      <c r="B49" s="558"/>
      <c r="C49" s="548"/>
      <c r="D49" s="496" t="str">
        <f>IF(TEMPLATE_SPHERE="TKO",D45&amp;".0",D45&amp;".4")</f>
        <v>11.4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12</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D3C29-F0C2-EA78-A84D-E0C4A839CA3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70"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11"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112</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4077B-629E-0EC7-9D52-041F91B460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112</v>
      </c>
      <c r="E2" s="2291"/>
      <c r="F2" s="1681"/>
      <c r="G2" s="1676" t="s">
        <v>112</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70"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87</v>
      </c>
      <c r="E11" s="2279" t="s">
        <v>108</v>
      </c>
      <c r="F11" s="2248" t="s">
        <v>87</v>
      </c>
      <c r="G11" s="2249"/>
      <c r="H11" s="2231" t="s">
        <v>390</v>
      </c>
      <c r="I11" s="2231" t="s">
        <v>391</v>
      </c>
      <c r="J11" s="2279"/>
      <c r="V11" s="1663">
        <v>26</v>
      </c>
    </row>
    <row customHeight="1" ht="14.699999999999998">
      <c r="C12" s="1572"/>
      <c r="D12" s="2183"/>
      <c r="E12" s="2279"/>
      <c r="F12" s="2256"/>
      <c r="G12" s="2257"/>
      <c r="H12" s="2288"/>
      <c r="I12" s="2288"/>
      <c r="J12" s="2279"/>
      <c r="V12" s="1663">
        <v>14</v>
      </c>
    </row>
    <row s="3411"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112</v>
      </c>
      <c r="E14" s="2291"/>
      <c r="F14" s="1673"/>
      <c r="G14" s="1672" t="s">
        <v>112</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3DF14-3AEC-C14A-A21B-3C02779DF31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87</v>
      </c>
      <c r="F8" s="879"/>
      <c r="G8" s="521" t="s">
        <v>85</v>
      </c>
      <c r="H8" s="521" t="s">
        <v>86</v>
      </c>
      <c r="I8" s="470" t="s">
        <v>84</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105</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11259-B799-0EB6-41E3-32E421E310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1687</v>
      </c>
      <c r="W31" s="2307"/>
      <c r="X31" s="2307"/>
      <c r="Y31" s="2307"/>
      <c r="Z31" s="2307"/>
      <c r="AA31" s="2307"/>
      <c r="AB31" s="2307"/>
      <c r="AC31" s="382"/>
      <c r="AD31" s="2307" t="str">
        <f>IF(TITLE_NUMBER_PR_CHANGE="",IF(TITLE_NUMBER_PR="","",TITLE_NUMBER_PR),TITLE_NUMBER_PR_CHANGE)</f>
        <v>1687</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9"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1687</v>
      </c>
      <c r="W35" s="2307"/>
      <c r="X35" s="2307"/>
      <c r="Y35" s="2307"/>
      <c r="Z35" s="2307"/>
      <c r="AA35" s="2307"/>
      <c r="AB35" s="2307"/>
      <c r="AC35" s="382"/>
      <c r="AD35" s="2307" t="str">
        <f>IF(TITLE_NUMBER_PR_CHANGE="",IF(TITLE_NUMBER_PR="","",TITLE_NUMBER_PR),TITLE_NUMBER_PR_CHANGE)</f>
        <v>1687</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1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100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415</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24EEC-C6D1-B8AC-C165-9ABA3A325C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1687</v>
      </c>
      <c r="W31" s="2307"/>
      <c r="X31" s="2307"/>
      <c r="Y31" s="2307"/>
      <c r="Z31" s="2307"/>
      <c r="AA31" s="2307"/>
      <c r="AB31" s="2307"/>
      <c r="AC31" s="382"/>
      <c r="AD31" s="2307" t="str">
        <f>IF(TITLE_NUMBER_PR_CHANGE="",IF(TITLE_NUMBER_PR="","",TITLE_NUMBER_PR),TITLE_NUMBER_PR_CHANGE)</f>
        <v>1687</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9"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1687</v>
      </c>
      <c r="W35" s="2307"/>
      <c r="X35" s="2307"/>
      <c r="Y35" s="2307"/>
      <c r="Z35" s="2307"/>
      <c r="AA35" s="2307"/>
      <c r="AB35" s="2307"/>
      <c r="AC35" s="382"/>
      <c r="AD35" s="2307" t="str">
        <f>IF(TITLE_NUMBER_PR_CHANGE="",IF(TITLE_NUMBER_PR="","",TITLE_NUMBER_PR),TITLE_NUMBER_PR_CHANGE)</f>
        <v>1687</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1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100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415</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231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232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88B66-C0A9-BF98-0092-D8FB1D3126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50" width="12.28125" hidden="1" customWidth="1"/>
    <col min="15" max="15" style="3650" width="23.421875" hidden="1" customWidth="1"/>
    <col min="16" max="16" style="3650" width="3.00390625" customWidth="1"/>
    <col min="17" max="18" style="3647" width="3.00390625" customWidth="1"/>
    <col min="19" max="19" style="365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231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1687</v>
      </c>
      <c r="W31" s="2307"/>
      <c r="X31" s="2307"/>
      <c r="Y31" s="2307"/>
      <c r="Z31" s="2307"/>
      <c r="AA31" s="2307"/>
      <c r="AB31" s="2307"/>
      <c r="AC31" s="1691"/>
      <c r="AD31" s="2307" t="str">
        <f>IF(TITLE_NUMBER_PR_CHANGE="",IF(TITLE_NUMBER_PR="","",TITLE_NUMBER_PR),TITLE_NUMBER_PR_CHANGE)</f>
        <v>1687</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1687</v>
      </c>
      <c r="W35" s="2307"/>
      <c r="X35" s="2307"/>
      <c r="Y35" s="2307"/>
      <c r="Z35" s="2307"/>
      <c r="AA35" s="2307"/>
      <c r="AB35" s="2307"/>
      <c r="AC35" s="1691"/>
      <c r="AD35" s="2307" t="str">
        <f>IF(TITLE_NUMBER_PR_CHANGE="",IF(TITLE_NUMBER_PR="","",TITLE_NUMBER_PR),TITLE_NUMBER_PR_CHANGE)</f>
        <v>1687</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1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100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415</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231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232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9C378-EFA8-CF9F-AAD9-0288E7EE4C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50" width="12.28125" hidden="1" customWidth="1"/>
    <col min="15" max="15" style="3650" width="23.421875" hidden="1" customWidth="1"/>
    <col min="16" max="16" style="3650" width="3.00390625" customWidth="1"/>
    <col min="17" max="18" style="3647" width="3.00390625" customWidth="1"/>
    <col min="19" max="19" style="365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231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1687</v>
      </c>
      <c r="W31" s="2307"/>
      <c r="X31" s="2307"/>
      <c r="Y31" s="2307"/>
      <c r="Z31" s="2307"/>
      <c r="AA31" s="2307"/>
      <c r="AB31" s="2307"/>
      <c r="AC31" s="1691"/>
      <c r="AD31" s="2307" t="str">
        <f>IF(TITLE_NUMBER_PR_CHANGE="",IF(TITLE_NUMBER_PR="","",TITLE_NUMBER_PR),TITLE_NUMBER_PR_CHANGE)</f>
        <v>1687</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1687</v>
      </c>
      <c r="W35" s="2307"/>
      <c r="X35" s="2307"/>
      <c r="Y35" s="2307"/>
      <c r="Z35" s="2307"/>
      <c r="AA35" s="2307"/>
      <c r="AB35" s="2307"/>
      <c r="AC35" s="1691"/>
      <c r="AD35" s="2307" t="str">
        <f>IF(TITLE_NUMBER_PR_CHANGE="",IF(TITLE_NUMBER_PR="","",TITLE_NUMBER_PR),TITLE_NUMBER_PR_CHANGE)</f>
        <v>1687</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1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100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415</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231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232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E24C7-0723-F827-535D-2C4C43CD62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1687</v>
      </c>
      <c r="W31" s="2307"/>
      <c r="X31" s="2307"/>
      <c r="Y31" s="2307"/>
      <c r="Z31" s="2307"/>
      <c r="AA31" s="2307"/>
      <c r="AB31" s="2307"/>
      <c r="AC31" s="382"/>
      <c r="AD31" s="2307" t="str">
        <f>IF(TITLE_NUMBER_PR_CHANGE="",IF(TITLE_NUMBER_PR="","",TITLE_NUMBER_PR),TITLE_NUMBER_PR_CHANGE)</f>
        <v>1687</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9"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1687</v>
      </c>
      <c r="W35" s="2307"/>
      <c r="X35" s="2307"/>
      <c r="Y35" s="2307"/>
      <c r="Z35" s="2307"/>
      <c r="AA35" s="2307"/>
      <c r="AB35" s="2307"/>
      <c r="AC35" s="382"/>
      <c r="AD35" s="2307" t="str">
        <f>IF(TITLE_NUMBER_PR_CHANGE="",IF(TITLE_NUMBER_PR="","",TITLE_NUMBER_PR),TITLE_NUMBER_PR_CHANGE)</f>
        <v>1687</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14" customFormat="1" customHeight="1" ht="24">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1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100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415</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2AF6A-AD8E-9F2A-94A9-E114C6C1A25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3650" width="3.7109375" hidden="1" customWidth="1"/>
    <col min="17" max="18" style="3647" width="3.00390625" customWidth="1"/>
    <col min="19" max="19" style="365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1687</v>
      </c>
      <c r="W31" s="2307"/>
      <c r="X31" s="2307"/>
      <c r="Y31" s="2307"/>
      <c r="Z31" s="2307"/>
      <c r="AA31" s="2307"/>
      <c r="AB31" s="2307"/>
      <c r="AC31" s="382"/>
      <c r="AD31" s="2307" t="str">
        <f>IF(TITLE_NUMBER_PR_CHANGE="",IF(TITLE_NUMBER_PR="","",TITLE_NUMBER_PR),TITLE_NUMBER_PR_CHANGE)</f>
        <v>1687</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9"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1687</v>
      </c>
      <c r="W35" s="2307"/>
      <c r="X35" s="2307"/>
      <c r="Y35" s="2307"/>
      <c r="Z35" s="2307"/>
      <c r="AA35" s="2307"/>
      <c r="AB35" s="2307"/>
      <c r="AC35" s="382"/>
      <c r="AD35" s="2307" t="str">
        <f>IF(TITLE_NUMBER_PR_CHANGE="",IF(TITLE_NUMBER_PR="","",TITLE_NUMBER_PR),TITLE_NUMBER_PR_CHANGE)</f>
        <v>1687</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1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100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170</v>
      </c>
      <c r="B47" s="1399" t="s">
        <v>171</v>
      </c>
      <c r="C47" s="1399" t="s">
        <v>172</v>
      </c>
      <c r="D47" s="1399" t="s">
        <v>173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453</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0BEE6-D151-8289-37A4-780981E36AF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3650" width="3.7109375" hidden="1" customWidth="1"/>
    <col min="17" max="18" style="3647" width="3.00390625" customWidth="1"/>
    <col min="19" max="19" style="365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1687</v>
      </c>
      <c r="W31" s="2307"/>
      <c r="X31" s="2307"/>
      <c r="Y31" s="2307"/>
      <c r="Z31" s="2307"/>
      <c r="AA31" s="2307"/>
      <c r="AB31" s="2307"/>
      <c r="AC31" s="382"/>
      <c r="AD31" s="2307" t="str">
        <f>IF(TITLE_NUMBER_PR_CHANGE="",IF(TITLE_NUMBER_PR="","",TITLE_NUMBER_PR),TITLE_NUMBER_PR_CHANGE)</f>
        <v>1687</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9"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1687</v>
      </c>
      <c r="W35" s="2307"/>
      <c r="X35" s="2307"/>
      <c r="Y35" s="2307"/>
      <c r="Z35" s="2307"/>
      <c r="AA35" s="2307"/>
      <c r="AB35" s="2307"/>
      <c r="AC35" s="382"/>
      <c r="AD35" s="2307" t="str">
        <f>IF(TITLE_NUMBER_PR_CHANGE="",IF(TITLE_NUMBER_PR="","",TITLE_NUMBER_PR),TITLE_NUMBER_PR_CHANGE)</f>
        <v>1687</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1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100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182</v>
      </c>
      <c r="B47" s="1399" t="s">
        <v>183</v>
      </c>
      <c r="C47" s="1399" t="s">
        <v>184</v>
      </c>
      <c r="D47" s="1399" t="s">
        <v>185</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453</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2E9C5-401C-52FF-FC23-6D181ABF472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3650" width="3.7109375" hidden="1" customWidth="1"/>
    <col min="17" max="18" style="3647" width="3.00390625" customWidth="1"/>
    <col min="19" max="19" style="365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1687</v>
      </c>
      <c r="W31" s="2307"/>
      <c r="X31" s="2307"/>
      <c r="Y31" s="2307"/>
      <c r="Z31" s="2307"/>
      <c r="AA31" s="2307"/>
      <c r="AB31" s="2307"/>
      <c r="AC31" s="382"/>
      <c r="AD31" s="2307" t="str">
        <f>IF(TITLE_NUMBER_PR_CHANGE="",IF(TITLE_NUMBER_PR="","",TITLE_NUMBER_PR),TITLE_NUMBER_PR_CHANGE)</f>
        <v>1687</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9" customFormat="1" customHeight="1" ht="25.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1687</v>
      </c>
      <c r="W35" s="2307"/>
      <c r="X35" s="2307"/>
      <c r="Y35" s="2307"/>
      <c r="Z35" s="2307"/>
      <c r="AA35" s="2307"/>
      <c r="AB35" s="2307"/>
      <c r="AC35" s="382"/>
      <c r="AD35" s="2307" t="str">
        <f>IF(TITLE_NUMBER_PR_CHANGE="",IF(TITLE_NUMBER_PR="","",TITLE_NUMBER_PR),TITLE_NUMBER_PR_CHANGE)</f>
        <v>1687</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1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100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188</v>
      </c>
      <c r="B47" s="1399" t="s">
        <v>189</v>
      </c>
      <c r="C47" s="1399" t="s">
        <v>190</v>
      </c>
      <c r="D47" s="1399" t="s">
        <v>191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453</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9BE13-62E3-B585-FDBD-B938D13DBAD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50" width="12.28125" hidden="1" customWidth="1"/>
    <col min="16" max="16" style="3650" width="23.421875" hidden="1" customWidth="1"/>
    <col min="17" max="17" style="3650" width="3.7109375" hidden="1" customWidth="1"/>
    <col min="18" max="20" style="3647" width="3.00390625" customWidth="1"/>
    <col min="21" max="21" style="365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419</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231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45408</v>
      </c>
      <c r="Y34" s="2320"/>
      <c r="Z34" s="2320"/>
      <c r="AA34" s="2320"/>
      <c r="AB34" s="2320"/>
      <c r="AC34" s="2320"/>
      <c r="AD34" s="2320"/>
      <c r="AE34" s="2320"/>
      <c r="AF34" s="382"/>
      <c r="AG34" s="2320" t="str">
        <f>IF(TITLE_DATE_PR_CHANGE="",IF(TITLE_DATE_PR="","",TITLE_DATE_PR),TITLE_DATE_PR_CHANGE)</f>
        <v>45408</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1687</v>
      </c>
      <c r="Y35" s="2307"/>
      <c r="Z35" s="2307"/>
      <c r="AA35" s="2307"/>
      <c r="AB35" s="2307"/>
      <c r="AC35" s="2307"/>
      <c r="AD35" s="2307"/>
      <c r="AE35" s="2307"/>
      <c r="AF35" s="382"/>
      <c r="AG35" s="2307" t="str">
        <f>IF(TITLE_NUMBER_PR_CHANGE="",IF(TITLE_NUMBER_PR="","",TITLE_NUMBER_PR),TITLE_NUMBER_PR_CHANGE)</f>
        <v>1687</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45408</v>
      </c>
      <c r="Y38" s="2320"/>
      <c r="Z38" s="2320"/>
      <c r="AA38" s="2320"/>
      <c r="AB38" s="2320"/>
      <c r="AC38" s="2320"/>
      <c r="AD38" s="2320"/>
      <c r="AE38" s="2320"/>
      <c r="AF38" s="382"/>
      <c r="AG38" s="2320" t="str">
        <f>IF(TITLE_DATE_PR_CHANGE="",IF(TITLE_DATE_PR="","",TITLE_DATE_PR),TITLE_DATE_PR_CHANGE)</f>
        <v>45408</v>
      </c>
      <c r="AH38" s="2320"/>
      <c r="AI38" s="2320"/>
      <c r="AJ38" s="2320"/>
      <c r="AK38" s="2320"/>
      <c r="AL38" s="2320"/>
      <c r="AM38" s="2320"/>
      <c r="AN38" s="2320"/>
      <c r="AO38" s="382"/>
      <c r="AP38" s="382"/>
      <c r="AQ38" s="336"/>
      <c r="AR38" s="424"/>
      <c r="AS38" s="424"/>
      <c r="AT38" s="424"/>
      <c r="AU38" s="424"/>
      <c r="AV38" s="424"/>
      <c r="AW38" s="474">
        <v>0</v>
      </c>
    </row>
    <row s="2979" customFormat="1" customHeight="1" ht="18.75">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1687</v>
      </c>
      <c r="Y39" s="2307"/>
      <c r="Z39" s="2307"/>
      <c r="AA39" s="2307"/>
      <c r="AB39" s="2307"/>
      <c r="AC39" s="2307"/>
      <c r="AD39" s="2307"/>
      <c r="AE39" s="2307"/>
      <c r="AF39" s="382"/>
      <c r="AG39" s="2307" t="str">
        <f>IF(TITLE_NUMBER_PR_CHANGE="",IF(TITLE_NUMBER_PR="","",TITLE_NUMBER_PR),TITLE_NUMBER_PR_CHANGE)</f>
        <v>1687</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87</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457</v>
      </c>
      <c r="Y44" s="2368" t="s">
        <v>458</v>
      </c>
      <c r="Z44" s="2368"/>
      <c r="AA44" s="2368"/>
      <c r="AB44" s="2368"/>
      <c r="AC44" s="2350" t="s">
        <v>439</v>
      </c>
      <c r="AD44" s="2667"/>
      <c r="AE44" s="2370"/>
      <c r="AF44" s="2334"/>
      <c r="AG44" s="2350" t="s">
        <v>457</v>
      </c>
      <c r="AH44" s="2368" t="s">
        <v>458</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449</v>
      </c>
      <c r="AD46" s="2377" t="s">
        <v>450</v>
      </c>
      <c r="AE46" s="2378"/>
      <c r="AF46" s="2334"/>
      <c r="AG46" s="2381"/>
      <c r="AH46" s="2374"/>
      <c r="AI46" s="2373" t="s">
        <v>461</v>
      </c>
      <c r="AJ46" s="2326" t="s">
        <v>462</v>
      </c>
      <c r="AK46" s="2327"/>
      <c r="AL46" s="2373" t="s">
        <v>449</v>
      </c>
      <c r="AM46" s="2377" t="s">
        <v>450</v>
      </c>
      <c r="AN46" s="2378"/>
      <c r="AO46" s="2334"/>
      <c r="AP46" s="2337"/>
      <c r="AQ46" s="2183"/>
      <c r="AW46" s="1211">
        <v>26</v>
      </c>
    </row>
    <row customHeight="1" ht="65.25">
      <c r="A47" s="1315"/>
      <c r="B47" s="1315" t="s">
        <v>137</v>
      </c>
      <c r="C47" s="1315" t="s">
        <v>138</v>
      </c>
      <c r="D47" s="1315" t="s">
        <v>139</v>
      </c>
      <c r="E47" s="1366" t="s">
        <v>440</v>
      </c>
      <c r="F47" s="1366" t="s">
        <v>441</v>
      </c>
      <c r="G47" s="1366" t="s">
        <v>442</v>
      </c>
      <c r="H47" s="1366" t="s">
        <v>443</v>
      </c>
      <c r="I47" s="1366" t="s">
        <v>444</v>
      </c>
      <c r="J47" s="1366" t="s">
        <v>445</v>
      </c>
      <c r="K47" s="1366" t="s">
        <v>446</v>
      </c>
      <c r="L47" s="1366" t="s">
        <v>463</v>
      </c>
      <c r="M47" s="1366" t="s">
        <v>421</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41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112</v>
      </c>
      <c r="V48" s="1311" t="s">
        <v>100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9" customFormat="1" customHeight="1" ht="0">
      <c r="A53" s="1431" t="s">
        <v>176</v>
      </c>
      <c r="B53" s="1431" t="s">
        <v>177</v>
      </c>
      <c r="C53" s="1431" t="s">
        <v>178</v>
      </c>
      <c r="D53" s="1431" t="s">
        <v>179</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454</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419</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231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232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233</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F7134-7A2C-2756-F822-B94C7BDB407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2792" width="3.00390625" customWidth="1"/>
    <col min="17" max="17" style="3571" width="3.00390625" customWidth="1"/>
    <col min="18" max="18" style="3647" width="3.00390625" customWidth="1"/>
    <col min="19" max="19" style="365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231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00" customFormat="1" customHeight="1" ht="14.25" hidden="1">
      <c r="M23" s="1564"/>
      <c r="N23" s="1564"/>
      <c r="O23" s="1565" t="s">
        <v>421</v>
      </c>
      <c r="P23" s="1564"/>
      <c r="Q23" s="1566"/>
      <c r="R23" s="1566"/>
      <c r="Y23" s="1563" t="s">
        <v>423</v>
      </c>
      <c r="AA23" s="1563" t="s">
        <v>424</v>
      </c>
      <c r="AB23" s="1563" t="s">
        <v>471</v>
      </c>
      <c r="AE23" s="1563" t="s">
        <v>472</v>
      </c>
      <c r="AF23" s="1563" t="s">
        <v>471</v>
      </c>
      <c r="AI23" s="1563" t="s">
        <v>473</v>
      </c>
      <c r="AJ23" s="1563" t="s">
        <v>471</v>
      </c>
      <c r="AM23" s="1563" t="s">
        <v>474</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45408</v>
      </c>
      <c r="W31" s="2320"/>
      <c r="X31" s="2320"/>
      <c r="Y31" s="2320"/>
      <c r="Z31" s="2320"/>
      <c r="AA31" s="382"/>
      <c r="AB31" s="2320" t="str">
        <f>IF(TITLE_DATE_PR_CHANGE="",IF(TITLE_DATE_PR="","",TITLE_DATE_PR),TITLE_DATE_PR_CHANGE)</f>
        <v>45408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1687</v>
      </c>
      <c r="W32" s="2307"/>
      <c r="X32" s="2307"/>
      <c r="Y32" s="2307"/>
      <c r="Z32" s="2307"/>
      <c r="AA32" s="382"/>
      <c r="AB32" s="2307" t="str">
        <f>IF(TITLE_NUMBER_PR_CHANGE="",IF(TITLE_NUMBER_PR="","",TITLE_NUMBER_PR),TITLE_NUMBER_PR_CHANGE)</f>
        <v>1687</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45408</v>
      </c>
      <c r="W35" s="2320"/>
      <c r="X35" s="2320"/>
      <c r="Y35" s="2320"/>
      <c r="Z35" s="2320"/>
      <c r="AA35" s="382"/>
      <c r="AB35" s="2320" t="str">
        <f>IF(TITLE_DATE_PR_CHANGE="",IF(TITLE_DATE_PR="","",TITLE_DATE_PR),TITLE_DATE_PR_CHANGE)</f>
        <v>45408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1687</v>
      </c>
      <c r="W36" s="2307"/>
      <c r="X36" s="2307"/>
      <c r="Y36" s="2307"/>
      <c r="Z36" s="2307"/>
      <c r="AA36" s="382"/>
      <c r="AB36" s="2307" t="str">
        <f>IF(TITLE_NUMBER_PR_CHANGE="",IF(TITLE_NUMBER_PR="","",TITLE_NUMBER_PR),TITLE_NUMBER_PR_CHANGE)</f>
        <v>1687</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87</v>
      </c>
      <c r="T40" s="2265" t="s">
        <v>475</v>
      </c>
      <c r="U40" s="357"/>
      <c r="V40" s="2331"/>
      <c r="W40" s="2331"/>
      <c r="X40" s="2331"/>
      <c r="Y40" s="2331"/>
      <c r="Z40" s="2332"/>
      <c r="AA40" s="2392" t="s">
        <v>433</v>
      </c>
      <c r="AB40" s="2384" t="s">
        <v>476</v>
      </c>
      <c r="AC40" s="2347"/>
      <c r="AD40" s="2347"/>
      <c r="AE40" s="2385"/>
      <c r="AF40" s="2347" t="s">
        <v>477</v>
      </c>
      <c r="AG40" s="2347"/>
      <c r="AH40" s="2347"/>
      <c r="AI40" s="2385"/>
      <c r="AJ40" s="2384" t="s">
        <v>478</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479</v>
      </c>
      <c r="W41" s="2183"/>
      <c r="X41" s="2350" t="s">
        <v>439</v>
      </c>
      <c r="Y41" s="2369"/>
      <c r="Z41" s="2370"/>
      <c r="AA41" s="2393"/>
      <c r="AB41" s="2386"/>
      <c r="AC41" s="2387"/>
      <c r="AD41" s="2387"/>
      <c r="AE41" s="2388"/>
      <c r="AF41" s="2387"/>
      <c r="AG41" s="2387"/>
      <c r="AH41" s="2387"/>
      <c r="AI41" s="2388"/>
      <c r="AJ41" s="2386"/>
      <c r="AK41" s="2387"/>
      <c r="AL41" s="2387"/>
      <c r="AM41" s="2387"/>
      <c r="AN41" s="2183" t="s">
        <v>479</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440</v>
      </c>
      <c r="F43" s="1420" t="s">
        <v>441</v>
      </c>
      <c r="G43" s="1420" t="s">
        <v>442</v>
      </c>
      <c r="H43" s="1420" t="s">
        <v>443</v>
      </c>
      <c r="I43" s="1420" t="s">
        <v>444</v>
      </c>
      <c r="J43" s="1420" t="s">
        <v>445</v>
      </c>
      <c r="K43" s="1420" t="s">
        <v>446</v>
      </c>
      <c r="L43" s="1420" t="s">
        <v>421</v>
      </c>
      <c r="Q43" s="347"/>
      <c r="R43" s="432"/>
      <c r="S43" s="2329"/>
      <c r="T43" s="2265"/>
      <c r="U43" s="358"/>
      <c r="V43" s="1386" t="s">
        <v>480</v>
      </c>
      <c r="W43" s="1386" t="s">
        <v>481</v>
      </c>
      <c r="X43" s="1394" t="s">
        <v>449</v>
      </c>
      <c r="Y43" s="2326" t="s">
        <v>450</v>
      </c>
      <c r="Z43" s="2327"/>
      <c r="AA43" s="2394"/>
      <c r="AB43" s="2389"/>
      <c r="AC43" s="2390"/>
      <c r="AD43" s="2390"/>
      <c r="AE43" s="2391"/>
      <c r="AF43" s="2390"/>
      <c r="AG43" s="2390"/>
      <c r="AH43" s="2390"/>
      <c r="AI43" s="2391"/>
      <c r="AJ43" s="2389"/>
      <c r="AK43" s="2390"/>
      <c r="AL43" s="2390"/>
      <c r="AM43" s="2391"/>
      <c r="AN43" s="1916" t="s">
        <v>480</v>
      </c>
      <c r="AO43" s="1916" t="s">
        <v>481</v>
      </c>
      <c r="AP43" s="1394" t="s">
        <v>449</v>
      </c>
      <c r="AQ43" s="2326" t="s">
        <v>450</v>
      </c>
      <c r="AR43" s="2327"/>
      <c r="AS43" s="2335"/>
      <c r="AT43" s="2338"/>
      <c r="AU43" s="2183"/>
      <c r="BA43" s="1211">
        <v>14</v>
      </c>
    </row>
    <row s="341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112</v>
      </c>
      <c r="T44" s="1311" t="s">
        <v>100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9" customFormat="1" customHeight="1" ht="1.05">
      <c r="A49" s="1399" t="s">
        <v>200</v>
      </c>
      <c r="B49" s="1399" t="s">
        <v>201</v>
      </c>
      <c r="C49" s="1399" t="s">
        <v>202</v>
      </c>
      <c r="D49" s="1399" t="s">
        <v>203</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482</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11"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419</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231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232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4F39D-7084-83ED-5A1C-5788F71F302C}" mc:Ignorable="x14ac xr xr2 xr3">
  <sheetPr>
    <tabColor theme="6" tint="0.4"/>
  </sheetPr>
  <dimension ref="A1:AX58"/>
  <sheetViews>
    <sheetView topLeftCell="A1" showGridLines="0" zoomScale="90" workbookViewId="0">
      <selection activeCell="AJ48" sqref="AJ48"/>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42" max="42" width="10.57421875" hidden="1"/>
    <col min="43" max="43" style="2774" width="4.00390625" customWidth="1"/>
    <col min="44" max="44" style="2774" width="115.00390625" customWidth="1"/>
    <col min="45" max="49" style="2849" width="10.00390625" customWidth="1"/>
    <col min="50" max="50" style="2774" width="10.57421875" hidden="1"/>
  </cols>
  <sheetData>
    <row customHeight="1" ht="22.5" hidden="1">
      <c r="X1" s="383"/>
      <c r="Y1" s="383"/>
      <c r="AE1" s="383"/>
      <c r="AF1" s="383"/>
      <c r="AJ1" s="3828"/>
      <c r="AK1" s="3828"/>
      <c r="AL1" s="3828"/>
      <c r="AM1" s="3828"/>
      <c r="AN1" s="3828"/>
      <c r="AO1" s="3828"/>
      <c r="AP1" s="3828"/>
      <c r="AX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3830"/>
      <c r="AK2" s="3831"/>
      <c r="AL2" s="3831"/>
      <c r="AM2" s="3831"/>
      <c r="AN2" s="3831"/>
      <c r="AO2" s="3831"/>
      <c r="AP2" s="3832"/>
      <c r="AQ2" s="2300"/>
      <c r="AR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56"/>
      <c r="AU2" s="556" t="str">
        <f>IF(T2="","",T2)</f>
        <v>Наименование тарифа</v>
      </c>
      <c r="AV2" s="556"/>
      <c r="AW2" s="556"/>
      <c r="AX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3830"/>
      <c r="AK3" s="3831"/>
      <c r="AL3" s="3831"/>
      <c r="AM3" s="3831"/>
      <c r="AN3" s="3831"/>
      <c r="AO3" s="3831"/>
      <c r="AP3" s="3832"/>
      <c r="AQ3" s="2300"/>
      <c r="AR3" s="1314" t="s">
        <v>403</v>
      </c>
      <c r="AT3" s="556"/>
      <c r="AU3" s="556" t="str">
        <f>IF(T3="","",T3)</f>
        <v>Территория действия тарифа</v>
      </c>
      <c r="AV3" s="556"/>
      <c r="AW3" s="556"/>
      <c r="AX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3830"/>
      <c r="AK4" s="3831"/>
      <c r="AL4" s="3831"/>
      <c r="AM4" s="3831"/>
      <c r="AN4" s="3831"/>
      <c r="AO4" s="3831"/>
      <c r="AP4" s="3832"/>
      <c r="AQ4" s="2300"/>
      <c r="AR4" s="1314" t="s">
        <v>484</v>
      </c>
      <c r="AT4" s="556"/>
      <c r="AU4" s="556" t="str">
        <f>IF(T4="","",T4)</f>
        <v>Наименование централизованной системы холодного водоснабжения</v>
      </c>
      <c r="AV4" s="556"/>
      <c r="AW4" s="556"/>
      <c r="AX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3840"/>
      <c r="AK5" s="3841"/>
      <c r="AL5" s="3841"/>
      <c r="AM5" s="3841"/>
      <c r="AN5" s="3841"/>
      <c r="AO5" s="3841"/>
      <c r="AP5" s="3842"/>
      <c r="AQ5" s="2411"/>
      <c r="AR5" s="1314" t="s">
        <v>486</v>
      </c>
      <c r="AT5" s="556"/>
      <c r="AU5" s="556" t="str">
        <f>IF(T5="","",T5)</f>
        <v>Наименование признака дифференциации</v>
      </c>
      <c r="AV5" s="556"/>
      <c r="AW5" s="556"/>
      <c r="AX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3844"/>
      <c r="AK6" s="3845"/>
      <c r="AL6" s="3845"/>
      <c r="AM6" s="3845"/>
      <c r="AN6" s="3845"/>
      <c r="AO6" s="3845"/>
      <c r="AP6" s="3846"/>
      <c r="AQ6" s="2303"/>
      <c r="AR6" s="1363" t="s">
        <v>487</v>
      </c>
      <c r="AT6" s="556"/>
      <c r="AU6" s="556" t="str">
        <f>IF(T6="","",T6)</f>
        <v>Группа потребителей</v>
      </c>
      <c r="AV6" s="556"/>
      <c r="AW6" s="556"/>
      <c r="AX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3848"/>
      <c r="AK7" s="3848"/>
      <c r="AL7" s="3849"/>
      <c r="AM7" s="3850"/>
      <c r="AN7" s="3851" t="s">
        <v>65</v>
      </c>
      <c r="AO7" s="3850"/>
      <c r="AP7" s="3851" t="s">
        <v>65</v>
      </c>
      <c r="AQ7" s="1494"/>
      <c r="AR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67">
        <f>STRCHECKDATE(V8:AQ8)</f>
      </c>
      <c r="AT7" s="556"/>
      <c r="AU7" s="556" t="str">
        <f>IF(T7="","",T7)</f>
        <v/>
      </c>
      <c r="AV7" s="556"/>
      <c r="AW7" s="556"/>
      <c r="AX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55"/>
      <c r="AK8" s="3855"/>
      <c r="AL8" s="3856" t="str">
        <f>AM7&amp;"-"&amp;AO7</f>
        <v>-</v>
      </c>
      <c r="AM8" s="3857"/>
      <c r="AN8" s="3851"/>
      <c r="AO8" s="3857"/>
      <c r="AP8" s="3851"/>
      <c r="AQ8" s="1495"/>
      <c r="AR8" s="2405"/>
      <c r="AT8" s="556"/>
      <c r="AU8" s="556" t="str">
        <f>IF(T8="","",T8)</f>
        <v/>
      </c>
      <c r="AV8" s="556"/>
      <c r="AW8" s="556"/>
      <c r="AX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3859"/>
      <c r="AK9" s="3860"/>
      <c r="AL9" s="3861"/>
      <c r="AM9" s="3862"/>
      <c r="AN9" s="3863"/>
      <c r="AO9" s="3864"/>
      <c r="AP9" s="3865"/>
      <c r="AQ9" s="423"/>
      <c r="AR9" s="1314" t="s">
        <v>489</v>
      </c>
      <c r="AT9" s="556"/>
      <c r="AU9" s="556" t="str">
        <f>IF(T9="","",T9)</f>
        <v>Добавить значение признака дифференциации</v>
      </c>
      <c r="AV9" s="556"/>
      <c r="AW9" s="556"/>
      <c r="AX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3866"/>
      <c r="AK10" s="3867"/>
      <c r="AL10" s="3868"/>
      <c r="AM10" s="3869"/>
      <c r="AN10" s="3870"/>
      <c r="AO10" s="3871"/>
      <c r="AP10" s="3872"/>
      <c r="AQ10" s="423"/>
      <c r="AR10" s="1496"/>
      <c r="AT10" s="556"/>
      <c r="AU10" s="556" t="str">
        <f>IF(T10="","",T10)</f>
        <v>Добавить группу потребителей</v>
      </c>
      <c r="AV10" s="556"/>
      <c r="AW10" s="556"/>
      <c r="AX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3875"/>
      <c r="AK11" s="3876"/>
      <c r="AL11" s="3877"/>
      <c r="AM11" s="3878"/>
      <c r="AN11" s="3879"/>
      <c r="AO11" s="3880"/>
      <c r="AP11" s="3881"/>
      <c r="AQ11" s="423"/>
      <c r="AR11" s="359"/>
      <c r="AT11" s="556"/>
      <c r="AU11" s="556" t="str">
        <f>IF(T11="","",T11)</f>
        <v>Добавить наименование признака дифференциации</v>
      </c>
      <c r="AV11" s="556"/>
      <c r="AW11" s="556"/>
      <c r="AX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231</v>
      </c>
      <c r="U12" s="1380"/>
      <c r="V12" s="1380"/>
      <c r="W12" s="1380"/>
      <c r="X12" s="1380"/>
      <c r="Y12" s="1380"/>
      <c r="Z12" s="1380"/>
      <c r="AA12" s="1380"/>
      <c r="AB12" s="1380"/>
      <c r="AC12" s="1380"/>
      <c r="AD12" s="1380"/>
      <c r="AE12" s="1380"/>
      <c r="AF12" s="1380"/>
      <c r="AG12" s="1380"/>
      <c r="AH12" s="1380"/>
      <c r="AI12" s="1380"/>
      <c r="AJ12" s="3883"/>
      <c r="AK12" s="3883"/>
      <c r="AL12" s="3883"/>
      <c r="AM12" s="3883"/>
      <c r="AN12" s="3883"/>
      <c r="AO12" s="3883"/>
      <c r="AP12" s="3883"/>
      <c r="AQ12" s="1380"/>
      <c r="AR12" s="1380"/>
      <c r="AT12" s="845"/>
      <c r="AU12" s="845" t="str">
        <f>IF(T12="","",T12)</f>
        <v>Добавить централизованную систему для дифференциации</v>
      </c>
      <c r="AV12" s="845"/>
      <c r="AW12" s="845"/>
      <c r="AX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232</v>
      </c>
      <c r="U13" s="1380"/>
      <c r="V13" s="1380"/>
      <c r="W13" s="1380"/>
      <c r="X13" s="1380"/>
      <c r="Y13" s="1380"/>
      <c r="Z13" s="1380"/>
      <c r="AA13" s="1380"/>
      <c r="AB13" s="1380"/>
      <c r="AC13" s="1380"/>
      <c r="AD13" s="1380"/>
      <c r="AE13" s="1380"/>
      <c r="AF13" s="1380"/>
      <c r="AG13" s="1380"/>
      <c r="AH13" s="1380"/>
      <c r="AI13" s="1380"/>
      <c r="AJ13" s="3883"/>
      <c r="AK13" s="3883"/>
      <c r="AL13" s="3883"/>
      <c r="AM13" s="3883"/>
      <c r="AN13" s="3883"/>
      <c r="AO13" s="3883"/>
      <c r="AP13" s="3883"/>
      <c r="AQ13" s="1380"/>
      <c r="AR13" s="1380"/>
      <c r="AT13" s="556"/>
      <c r="AU13" s="556" t="str">
        <f>IF(T13="","",T13)</f>
        <v>Добавить территорию для дифференциации</v>
      </c>
      <c r="AV13" s="556"/>
      <c r="AW13" s="556"/>
      <c r="AX13" s="567">
        <v>0</v>
      </c>
    </row>
    <row customHeight="1" ht="14.25" hidden="1">
      <c r="AB14" s="383"/>
      <c r="AI14" s="383"/>
      <c r="AJ14" s="3828"/>
      <c r="AK14" s="3828"/>
      <c r="AL14" s="3828"/>
      <c r="AM14" s="3828"/>
      <c r="AN14" s="3828"/>
      <c r="AO14" s="3828"/>
      <c r="AP14" s="3828"/>
      <c r="AX14" s="1211">
        <v>0</v>
      </c>
    </row>
    <row customHeight="1" ht="14.25" hidden="1">
      <c r="AC15" s="1416"/>
      <c r="AD15" s="1416"/>
      <c r="AE15" s="1417"/>
      <c r="AF15" s="2323"/>
      <c r="AG15" s="2324" t="s">
        <v>65</v>
      </c>
      <c r="AH15" s="2323"/>
      <c r="AI15" s="2324" t="s">
        <v>65</v>
      </c>
      <c r="AJ15" s="3828"/>
      <c r="AK15" s="3828"/>
      <c r="AL15" s="3828"/>
      <c r="AM15" s="3828"/>
      <c r="AN15" s="3828"/>
      <c r="AO15" s="3828"/>
      <c r="AP15" s="3828"/>
      <c r="AX15" s="1211">
        <v>0</v>
      </c>
    </row>
    <row customHeight="1" ht="14.25" hidden="1">
      <c r="AC16" s="1416"/>
      <c r="AD16" s="1416"/>
      <c r="AE16" s="384" t="str">
        <f>AF15&amp;"-"&amp;AH15</f>
        <v>-</v>
      </c>
      <c r="AF16" s="2324"/>
      <c r="AG16" s="2324"/>
      <c r="AH16" s="2324"/>
      <c r="AI16" s="2324"/>
      <c r="AJ16" s="3828"/>
      <c r="AK16" s="3828"/>
      <c r="AL16" s="3828"/>
      <c r="AM16" s="3828"/>
      <c r="AN16" s="3828"/>
      <c r="AO16" s="3828"/>
      <c r="AP16" s="3828"/>
      <c r="AX16" s="1211">
        <v>0</v>
      </c>
    </row>
    <row customHeight="1" ht="14.25" hidden="1">
      <c r="AI17" s="383"/>
      <c r="AJ17" s="3828"/>
      <c r="AK17" s="3828"/>
      <c r="AL17" s="3828"/>
      <c r="AM17" s="3828"/>
      <c r="AN17" s="3828"/>
      <c r="AO17" s="3828"/>
      <c r="AP17" s="3828"/>
      <c r="AX17" s="1211">
        <v>0</v>
      </c>
    </row>
    <row s="2848" customFormat="1" customHeight="1" ht="22.5" hidden="1">
      <c r="L18" s="1477"/>
      <c r="M18" s="1418"/>
      <c r="N18" s="1418"/>
      <c r="O18" s="1423" t="s">
        <v>420</v>
      </c>
      <c r="P18" s="1418"/>
      <c r="Q18" s="1427"/>
      <c r="R18" s="1427"/>
      <c r="S18" s="785"/>
      <c r="Y18" s="1423"/>
      <c r="AA18" s="1423"/>
      <c r="AB18" s="1422"/>
      <c r="AF18" s="1423"/>
      <c r="AH18" s="1423"/>
      <c r="AI18" s="1422"/>
      <c r="AJ18" s="3885"/>
      <c r="AK18" s="3885"/>
      <c r="AL18" s="3885"/>
      <c r="AM18" s="3886"/>
      <c r="AN18" s="3885"/>
      <c r="AO18" s="3886"/>
      <c r="AP18" s="3885"/>
      <c r="AS18" s="567"/>
      <c r="AT18" s="567"/>
      <c r="AU18" s="567"/>
      <c r="AV18" s="567"/>
      <c r="AW18" s="567"/>
      <c r="AX18" s="1216">
        <v>0</v>
      </c>
    </row>
    <row s="2848" customFormat="1" customHeight="1" ht="14.25" hidden="1">
      <c r="L19" s="1477"/>
      <c r="M19" s="1418"/>
      <c r="N19" s="1418"/>
      <c r="O19" s="1418"/>
      <c r="P19" s="1418"/>
      <c r="Q19" s="1427"/>
      <c r="R19" s="1427"/>
      <c r="S19" s="785"/>
      <c r="AB19" s="1422"/>
      <c r="AI19" s="1422"/>
      <c r="AJ19" s="3885"/>
      <c r="AK19" s="3885"/>
      <c r="AL19" s="3885"/>
      <c r="AM19" s="3885"/>
      <c r="AN19" s="3885"/>
      <c r="AO19" s="3885"/>
      <c r="AP19" s="3885"/>
      <c r="AS19" s="567"/>
      <c r="AT19" s="567"/>
      <c r="AU19" s="567"/>
      <c r="AV19" s="567"/>
      <c r="AW19" s="567"/>
      <c r="AX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J20" s="3885"/>
      <c r="AK20" s="3885"/>
      <c r="AL20" s="3885"/>
      <c r="AM20" s="3885"/>
      <c r="AN20" s="3888" t="s">
        <v>423</v>
      </c>
      <c r="AO20" s="3885"/>
      <c r="AP20" s="3888" t="s">
        <v>424</v>
      </c>
      <c r="AX20" s="1216">
        <v>0</v>
      </c>
    </row>
    <row customHeight="1" ht="14.25" hidden="1">
      <c r="O21" s="1420"/>
      <c r="AJ21" s="3828"/>
      <c r="AK21" s="3828"/>
      <c r="AL21" s="3828"/>
      <c r="AM21" s="3828"/>
      <c r="AN21" s="3828"/>
      <c r="AO21" s="3828"/>
      <c r="AP21" s="3828"/>
      <c r="AX21" s="1211">
        <v>0</v>
      </c>
    </row>
    <row customHeight="1" ht="14.25" hidden="1">
      <c r="O22" s="1420"/>
      <c r="AJ22" s="3828"/>
      <c r="AK22" s="3828"/>
      <c r="AL22" s="3828"/>
      <c r="AM22" s="3828"/>
      <c r="AN22" s="3828"/>
      <c r="AO22" s="3828"/>
      <c r="AP22" s="3828"/>
      <c r="AX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8"/>
      <c r="AK23" s="3828"/>
      <c r="AL23" s="3828"/>
      <c r="AM23" s="3828"/>
      <c r="AN23" s="3828"/>
      <c r="AO23" s="3828"/>
      <c r="AP23" s="3828"/>
      <c r="AX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J24" s="3889"/>
      <c r="AK24" s="3889"/>
      <c r="AL24" s="3889"/>
      <c r="AM24" s="3889"/>
      <c r="AN24" s="3889"/>
      <c r="AO24" s="3889"/>
      <c r="AP24" s="3889"/>
      <c r="AX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J25" s="3890"/>
      <c r="AK25" s="3890"/>
      <c r="AL25" s="3890"/>
      <c r="AM25" s="3890"/>
      <c r="AN25" s="3890"/>
      <c r="AO25" s="3890"/>
      <c r="AP25" s="3890"/>
      <c r="AX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891"/>
      <c r="AK26" s="3891"/>
      <c r="AL26" s="3891"/>
      <c r="AM26" s="3891"/>
      <c r="AN26" s="3891"/>
      <c r="AO26" s="3891"/>
      <c r="AP26" s="3891"/>
      <c r="AQ26" s="565"/>
      <c r="AX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92" t="str">
        <f>IF(TITLE_NAME_OR_PR_CHANGE="",IF(TITLE_NAME_OR_PR="","",TITLE_NAME_OR_PR),TITLE_NAME_OR_PR_CHANGE)</f>
        <v/>
      </c>
      <c r="AK27" s="3892"/>
      <c r="AL27" s="3892"/>
      <c r="AM27" s="3892"/>
      <c r="AN27" s="3892"/>
      <c r="AO27" s="3892"/>
      <c r="AP27" s="3828"/>
      <c r="AQ27" s="382"/>
      <c r="AR27" s="336"/>
      <c r="AS27" s="424"/>
      <c r="AT27" s="424"/>
      <c r="AU27" s="424"/>
      <c r="AV27" s="424"/>
      <c r="AW27" s="424"/>
      <c r="AX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93" t="str">
        <f>IF(TITLE_DATE_PR_CHANGE="",IF(TITLE_DATE_PR="","",TITLE_DATE_PR),TITLE_DATE_PR_CHANGE)</f>
        <v>45408</v>
      </c>
      <c r="AK28" s="3893"/>
      <c r="AL28" s="3893"/>
      <c r="AM28" s="3893"/>
      <c r="AN28" s="3893"/>
      <c r="AO28" s="3893"/>
      <c r="AP28" s="3828"/>
      <c r="AQ28" s="382"/>
      <c r="AR28" s="336"/>
      <c r="AS28" s="424"/>
      <c r="AT28" s="424"/>
      <c r="AU28" s="424"/>
      <c r="AV28" s="424"/>
      <c r="AW28" s="424"/>
      <c r="AX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1687</v>
      </c>
      <c r="W29" s="2307"/>
      <c r="X29" s="2307"/>
      <c r="Y29" s="2307"/>
      <c r="Z29" s="2307"/>
      <c r="AA29" s="2307"/>
      <c r="AB29" s="382"/>
      <c r="AC29" s="2307" t="str">
        <f>IF(TITLE_NUMBER_PR_CHANGE="",IF(TITLE_NUMBER_PR="","",TITLE_NUMBER_PR),TITLE_NUMBER_PR_CHANGE)</f>
        <v>1687</v>
      </c>
      <c r="AD29" s="2307"/>
      <c r="AE29" s="2307"/>
      <c r="AF29" s="2307"/>
      <c r="AG29" s="2307"/>
      <c r="AH29" s="2307"/>
      <c r="AI29" s="382"/>
      <c r="AJ29" s="3892" t="str">
        <f>IF(TITLE_NUMBER_PR_CHANGE="",IF(TITLE_NUMBER_PR="","",TITLE_NUMBER_PR),TITLE_NUMBER_PR_CHANGE)</f>
        <v>1687</v>
      </c>
      <c r="AK29" s="3892"/>
      <c r="AL29" s="3892"/>
      <c r="AM29" s="3892"/>
      <c r="AN29" s="3892"/>
      <c r="AO29" s="3892"/>
      <c r="AP29" s="3828"/>
      <c r="AQ29" s="382"/>
      <c r="AR29" s="336"/>
      <c r="AS29" s="424"/>
      <c r="AT29" s="424"/>
      <c r="AU29" s="424"/>
      <c r="AV29" s="424"/>
      <c r="AW29" s="424"/>
      <c r="AX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92" t="str">
        <f>IF(TITLE_IST_PUB_CHANGE="",IF(TITLE_IST_PUB="","",TITLE_IST_PUB),TITLE_IST_PUB_CHANGE)</f>
        <v/>
      </c>
      <c r="AK30" s="3892"/>
      <c r="AL30" s="3892"/>
      <c r="AM30" s="3892"/>
      <c r="AN30" s="3892"/>
      <c r="AO30" s="3892"/>
      <c r="AP30" s="3828"/>
      <c r="AQ30" s="382"/>
      <c r="AR30" s="336"/>
      <c r="AS30" s="424"/>
      <c r="AT30" s="424"/>
      <c r="AU30" s="424"/>
      <c r="AV30" s="424"/>
      <c r="AW30" s="424"/>
      <c r="AX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891"/>
      <c r="AK31" s="3891"/>
      <c r="AL31" s="3891"/>
      <c r="AM31" s="3891"/>
      <c r="AN31" s="3891"/>
      <c r="AO31" s="3891"/>
      <c r="AP31" s="3891"/>
      <c r="AQ31" s="565"/>
      <c r="AX31" s="1211">
        <v>0</v>
      </c>
    </row>
    <row s="2979"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93" t="str">
        <f>IF(TITLE_DATE_PR_CHANGE="",IF(TITLE_DATE_PR="","",TITLE_DATE_PR),TITLE_DATE_PR_CHANGE)</f>
        <v>45408</v>
      </c>
      <c r="AK32" s="3893"/>
      <c r="AL32" s="3893"/>
      <c r="AM32" s="3893"/>
      <c r="AN32" s="3893"/>
      <c r="AO32" s="3893"/>
      <c r="AP32" s="3828"/>
      <c r="AQ32" s="382"/>
      <c r="AR32" s="336"/>
      <c r="AS32" s="424"/>
      <c r="AT32" s="424"/>
      <c r="AU32" s="424"/>
      <c r="AV32" s="424"/>
      <c r="AW32" s="424"/>
      <c r="AX32" s="474">
        <v>0</v>
      </c>
    </row>
    <row s="2979"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1687</v>
      </c>
      <c r="W33" s="2307"/>
      <c r="X33" s="2307"/>
      <c r="Y33" s="2307"/>
      <c r="Z33" s="2307"/>
      <c r="AA33" s="2307"/>
      <c r="AB33" s="382"/>
      <c r="AC33" s="2307" t="str">
        <f>IF(TITLE_NUMBER_PR_CHANGE="",IF(TITLE_NUMBER_PR="","",TITLE_NUMBER_PR),TITLE_NUMBER_PR_CHANGE)</f>
        <v>1687</v>
      </c>
      <c r="AD33" s="2307"/>
      <c r="AE33" s="2307"/>
      <c r="AF33" s="2307"/>
      <c r="AG33" s="2307"/>
      <c r="AH33" s="2307"/>
      <c r="AI33" s="382"/>
      <c r="AJ33" s="3892" t="str">
        <f>IF(TITLE_NUMBER_PR_CHANGE="",IF(TITLE_NUMBER_PR="","",TITLE_NUMBER_PR),TITLE_NUMBER_PR_CHANGE)</f>
        <v>1687</v>
      </c>
      <c r="AK33" s="3892"/>
      <c r="AL33" s="3892"/>
      <c r="AM33" s="3892"/>
      <c r="AN33" s="3892"/>
      <c r="AO33" s="3892"/>
      <c r="AP33" s="3828"/>
      <c r="AQ33" s="382"/>
      <c r="AR33" s="336"/>
      <c r="AS33" s="424"/>
      <c r="AT33" s="424"/>
      <c r="AU33" s="424"/>
      <c r="AV33" s="424"/>
      <c r="AW33" s="424"/>
      <c r="AX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J34" s="3828"/>
      <c r="AK34" s="3828"/>
      <c r="AL34" s="3828"/>
      <c r="AM34" s="3828"/>
      <c r="AN34" s="3828"/>
      <c r="AO34" s="3828"/>
      <c r="AP34" s="3895" t="s">
        <v>430</v>
      </c>
      <c r="AS34" s="424"/>
      <c r="AT34" s="424"/>
      <c r="AU34" s="424"/>
      <c r="AV34" s="424"/>
      <c r="AW34" s="424"/>
      <c r="AX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896" t="s">
        <v>101</v>
      </c>
      <c r="AK35" s="3896"/>
      <c r="AL35" s="3896"/>
      <c r="AM35" s="3896"/>
      <c r="AN35" s="3896"/>
      <c r="AO35" s="3896"/>
      <c r="AP35" s="3896"/>
      <c r="AX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3897" t="s">
        <v>305</v>
      </c>
      <c r="AK36" s="3897"/>
      <c r="AL36" s="3897"/>
      <c r="AM36" s="3897"/>
      <c r="AN36" s="3897"/>
      <c r="AO36" s="3897"/>
      <c r="AP36" s="3897"/>
      <c r="AQ36" s="2183"/>
      <c r="AR36" s="2183"/>
      <c r="AX36" s="1211"/>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3898" t="s">
        <v>432</v>
      </c>
      <c r="AK37" s="3899"/>
      <c r="AL37" s="3899"/>
      <c r="AM37" s="3899"/>
      <c r="AN37" s="3899"/>
      <c r="AO37" s="3900"/>
      <c r="AP37" s="3901" t="s">
        <v>433</v>
      </c>
      <c r="AQ37" s="2336" t="s">
        <v>435</v>
      </c>
      <c r="AR37" s="2183"/>
      <c r="AX37" s="1211">
        <v>14</v>
      </c>
    </row>
    <row customHeight="1" ht="35.699999999999996">
      <c r="Q38" s="432"/>
      <c r="R38" s="432"/>
      <c r="S38" s="2329"/>
      <c r="T38" s="2265"/>
      <c r="U38" s="1087"/>
      <c r="V38" s="1408" t="s">
        <v>491</v>
      </c>
      <c r="W38" s="2318" t="s">
        <v>438</v>
      </c>
      <c r="X38" s="2319"/>
      <c r="Y38" s="2318" t="s">
        <v>439</v>
      </c>
      <c r="Z38" s="2325"/>
      <c r="AA38" s="2319"/>
      <c r="AB38" s="2334"/>
      <c r="AC38" s="1408" t="s">
        <v>491</v>
      </c>
      <c r="AD38" s="2318" t="s">
        <v>438</v>
      </c>
      <c r="AE38" s="2319"/>
      <c r="AF38" s="2318" t="s">
        <v>439</v>
      </c>
      <c r="AG38" s="2325"/>
      <c r="AH38" s="2319"/>
      <c r="AI38" s="2334"/>
      <c r="AJ38" s="3903" t="s">
        <v>491</v>
      </c>
      <c r="AK38" s="3904" t="s">
        <v>438</v>
      </c>
      <c r="AL38" s="3905"/>
      <c r="AM38" s="3904" t="s">
        <v>439</v>
      </c>
      <c r="AN38" s="3906"/>
      <c r="AO38" s="3905"/>
      <c r="AP38" s="3907"/>
      <c r="AQ38" s="2337"/>
      <c r="AR38" s="2183"/>
      <c r="AX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408" t="s">
        <v>494</v>
      </c>
      <c r="W39" s="1278" t="s">
        <v>495</v>
      </c>
      <c r="X39" s="1278" t="s">
        <v>496</v>
      </c>
      <c r="Y39" s="1413" t="s">
        <v>449</v>
      </c>
      <c r="Z39" s="2326" t="s">
        <v>450</v>
      </c>
      <c r="AA39" s="2327"/>
      <c r="AB39" s="2335"/>
      <c r="AC39" s="1408" t="s">
        <v>494</v>
      </c>
      <c r="AD39" s="1278" t="s">
        <v>495</v>
      </c>
      <c r="AE39" s="1278" t="s">
        <v>496</v>
      </c>
      <c r="AF39" s="1413" t="s">
        <v>449</v>
      </c>
      <c r="AG39" s="2326" t="s">
        <v>450</v>
      </c>
      <c r="AH39" s="2327"/>
      <c r="AI39" s="2335"/>
      <c r="AJ39" s="3903" t="s">
        <v>494</v>
      </c>
      <c r="AK39" s="3909" t="s">
        <v>495</v>
      </c>
      <c r="AL39" s="3909" t="s">
        <v>496</v>
      </c>
      <c r="AM39" s="3909" t="s">
        <v>449</v>
      </c>
      <c r="AN39" s="3910" t="s">
        <v>450</v>
      </c>
      <c r="AO39" s="3911"/>
      <c r="AP39" s="3912"/>
      <c r="AQ39" s="2338"/>
      <c r="AR39" s="2183"/>
      <c r="AX39" s="1211">
        <v>34</v>
      </c>
    </row>
    <row s="341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100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3914">
        <f>OFFSET(AJ40,0,-1)+1</f>
        <v>15</v>
      </c>
      <c r="AK40" s="3914">
        <f>OFFSET(AK40,0,-1)+1</f>
        <v>16</v>
      </c>
      <c r="AL40" s="3914">
        <f>OFFSET(AL40,0,-1)+1</f>
        <v>17</v>
      </c>
      <c r="AM40" s="3914">
        <f>OFFSET(AM40,0,-1)+1</f>
        <v>18</v>
      </c>
      <c r="AN40" s="3914">
        <f>OFFSET(AN40,0,-1)+1</f>
        <v>19</v>
      </c>
      <c r="AO40" s="3914"/>
      <c r="AP40" s="3914">
        <f>OFFSET(AP40,0,-2)+1</f>
        <v>20</v>
      </c>
      <c r="AQ40" s="1301">
        <f>OFFSET(AQ40,0,-1)</f>
        <v>20</v>
      </c>
      <c r="AR40" s="1409">
        <f>OFFSET(AR40,0,-1)+1</f>
        <v>21</v>
      </c>
      <c r="AS40" s="567"/>
      <c r="AT40" s="567"/>
      <c r="AU40" s="567"/>
      <c r="AV40" s="567"/>
      <c r="AW40" s="567"/>
      <c r="AX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125</v>
      </c>
      <c r="U41" s="356"/>
      <c r="V41" s="2298"/>
      <c r="W41" s="2299"/>
      <c r="X41" s="2299"/>
      <c r="Y41" s="2299"/>
      <c r="Z41" s="2299"/>
      <c r="AA41" s="2299"/>
      <c r="AB41" s="2300"/>
      <c r="AC41" s="2298" t="str">
        <f>INDEX(PT_DIFFERENTIATION_NTAR,MATCH(A41,PT_DIFFERENTIATION_NTAR_ID,0))</f>
        <v>Тариф на холодное водоснабжение</v>
      </c>
      <c r="AD41" s="2299"/>
      <c r="AE41" s="2299"/>
      <c r="AF41" s="2299"/>
      <c r="AG41" s="2299"/>
      <c r="AH41" s="2299"/>
      <c r="AI41" s="2299"/>
      <c r="AJ41" s="3830"/>
      <c r="AK41" s="3831"/>
      <c r="AL41" s="3831"/>
      <c r="AM41" s="3831"/>
      <c r="AN41" s="3831"/>
      <c r="AO41" s="3831"/>
      <c r="AP41" s="3832"/>
      <c r="AQ41" s="2300"/>
      <c r="AR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56"/>
      <c r="AU41" s="556" t="str">
        <f>IF(T41="","",T41)</f>
        <v>Наименование тарифа</v>
      </c>
      <c r="AV41" s="556"/>
      <c r="AW41" s="556"/>
      <c r="AX41" s="1211">
        <v>23</v>
      </c>
    </row>
    <row customHeight="1" ht="24">
      <c r="A42" s="1419" t="s">
        <v>228</v>
      </c>
      <c r="B42" s="1419" t="s">
        <v>229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402</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3830"/>
      <c r="AK42" s="3831"/>
      <c r="AL42" s="3831"/>
      <c r="AM42" s="3831"/>
      <c r="AN42" s="3831"/>
      <c r="AO42" s="3831"/>
      <c r="AP42" s="3832"/>
      <c r="AQ42" s="2300"/>
      <c r="AR42" s="1314" t="s">
        <v>403</v>
      </c>
      <c r="AT42" s="556"/>
      <c r="AU42" s="556" t="str">
        <f>IF(T42="","",T42)</f>
        <v>Территория действия тарифа</v>
      </c>
      <c r="AV42" s="556"/>
      <c r="AW42" s="556"/>
      <c r="AX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483</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830"/>
      <c r="AK43" s="3831"/>
      <c r="AL43" s="3831"/>
      <c r="AM43" s="3831"/>
      <c r="AN43" s="3831"/>
      <c r="AO43" s="3831"/>
      <c r="AP43" s="3832"/>
      <c r="AQ43" s="2300"/>
      <c r="AR43" s="1314" t="s">
        <v>484</v>
      </c>
      <c r="AT43" s="556"/>
      <c r="AU43" s="556" t="str">
        <f>IF(T43="","",T43)</f>
        <v>Наименование централизованной системы холодного водоснабжения</v>
      </c>
      <c r="AV43" s="556"/>
      <c r="AW43" s="556"/>
      <c r="AX43" s="1211">
        <v>23</v>
      </c>
    </row>
    <row customHeight="1" ht="24">
      <c r="A44" s="1419" t="s">
        <v>228</v>
      </c>
      <c r="B44" s="1419" t="s">
        <v>229</v>
      </c>
      <c r="C44" s="1419" t="s">
        <v>230</v>
      </c>
      <c r="D44" s="1419" t="s">
        <v>497</v>
      </c>
      <c r="E44" s="2315"/>
      <c r="F44" s="2315"/>
      <c r="G44" s="2315"/>
      <c r="H44" s="2315"/>
      <c r="I44" s="2312" t="str">
        <f>S43&amp;".1"</f>
        <v>1.1.1.1</v>
      </c>
      <c r="J44" s="1419"/>
      <c r="K44" s="1419"/>
      <c r="L44" s="1420"/>
      <c r="P44" s="2313">
        <v>1</v>
      </c>
      <c r="Q44" s="1410"/>
      <c r="R44" s="412"/>
      <c r="S44" s="1414" t="str">
        <f>$I44</f>
        <v>1.1.1.1</v>
      </c>
      <c r="T44" s="341" t="s">
        <v>485</v>
      </c>
      <c r="U44" s="356"/>
      <c r="V44" s="2406"/>
      <c r="W44" s="2407"/>
      <c r="X44" s="2407"/>
      <c r="Y44" s="2407"/>
      <c r="Z44" s="2407"/>
      <c r="AA44" s="2407"/>
      <c r="AB44" s="2408"/>
      <c r="AC44" s="2409"/>
      <c r="AD44" s="2410"/>
      <c r="AE44" s="2410"/>
      <c r="AF44" s="2410"/>
      <c r="AG44" s="2410"/>
      <c r="AH44" s="2410"/>
      <c r="AI44" s="2410"/>
      <c r="AJ44" s="3840"/>
      <c r="AK44" s="3841"/>
      <c r="AL44" s="3841"/>
      <c r="AM44" s="3841"/>
      <c r="AN44" s="3841"/>
      <c r="AO44" s="3841"/>
      <c r="AP44" s="3842"/>
      <c r="AQ44" s="2411"/>
      <c r="AR44" s="1314" t="s">
        <v>486</v>
      </c>
      <c r="AT44" s="556"/>
      <c r="AU44" s="556" t="str">
        <f>IF(T44="","",T44)</f>
        <v>Наименование признака дифференциации</v>
      </c>
      <c r="AV44" s="556"/>
      <c r="AW44" s="556"/>
      <c r="AX44" s="1211">
        <v>23</v>
      </c>
    </row>
    <row customHeight="1" ht="24">
      <c r="A45" s="1419" t="s">
        <v>228</v>
      </c>
      <c r="B45" s="1419" t="s">
        <v>229</v>
      </c>
      <c r="C45" s="1419" t="s">
        <v>230</v>
      </c>
      <c r="D45" s="1419" t="s">
        <v>497</v>
      </c>
      <c r="E45" s="2315"/>
      <c r="F45" s="2315"/>
      <c r="G45" s="2315"/>
      <c r="H45" s="2315"/>
      <c r="I45" s="2342"/>
      <c r="J45" s="2312" t="str">
        <f>I44&amp;".1"</f>
        <v>1.1.1.1.1</v>
      </c>
      <c r="K45" s="1419"/>
      <c r="L45" s="1420" t="s">
        <v>411</v>
      </c>
      <c r="P45" s="2313"/>
      <c r="Q45" s="2313">
        <v>1</v>
      </c>
      <c r="R45" s="413"/>
      <c r="S45" s="1414" t="str">
        <f>$J45</f>
        <v>1.1.1.1.1</v>
      </c>
      <c r="T45" s="342" t="s">
        <v>412</v>
      </c>
      <c r="U45" s="356"/>
      <c r="V45" s="2301"/>
      <c r="W45" s="2302"/>
      <c r="X45" s="2302"/>
      <c r="Y45" s="2302"/>
      <c r="Z45" s="2302"/>
      <c r="AA45" s="2302"/>
      <c r="AB45" s="2303"/>
      <c r="AC45" s="2301" t="s">
        <v>498</v>
      </c>
      <c r="AD45" s="2302"/>
      <c r="AE45" s="2302"/>
      <c r="AF45" s="2302"/>
      <c r="AG45" s="2302"/>
      <c r="AH45" s="2302"/>
      <c r="AI45" s="2302"/>
      <c r="AJ45" s="3844"/>
      <c r="AK45" s="3845"/>
      <c r="AL45" s="3845"/>
      <c r="AM45" s="3845"/>
      <c r="AN45" s="3845"/>
      <c r="AO45" s="3845"/>
      <c r="AP45" s="3846"/>
      <c r="AQ45" s="2303"/>
      <c r="AR45" s="1363" t="s">
        <v>487</v>
      </c>
      <c r="AT45" s="556"/>
      <c r="AU45" s="556" t="str">
        <f>IF(T45="","",T45)</f>
        <v>Группа потребителей</v>
      </c>
      <c r="AV45" s="556"/>
      <c r="AW45" s="556"/>
      <c r="AX45" s="1211">
        <v>23</v>
      </c>
    </row>
    <row customHeight="1" ht="24">
      <c r="A46" s="1419" t="s">
        <v>228</v>
      </c>
      <c r="B46" s="1419" t="s">
        <v>229</v>
      </c>
      <c r="C46" s="1419" t="s">
        <v>230</v>
      </c>
      <c r="D46" s="1419" t="s">
        <v>497</v>
      </c>
      <c r="E46" s="2315"/>
      <c r="F46" s="2315"/>
      <c r="G46" s="2315"/>
      <c r="H46" s="2315"/>
      <c r="I46" s="2342"/>
      <c r="J46" s="2342"/>
      <c r="K46" s="2312" t="str">
        <f>J45&amp;".1"</f>
        <v>1.1.1.1.1.1</v>
      </c>
      <c r="L46" s="1420"/>
      <c r="P46" s="2313"/>
      <c r="Q46" s="2313"/>
      <c r="R46" s="413">
        <v>1</v>
      </c>
      <c r="S46" s="1414" t="str">
        <f>$K46</f>
        <v>1.1.1.1.1.1</v>
      </c>
      <c r="T46" s="1493" t="s">
        <v>225</v>
      </c>
      <c r="U46" s="356"/>
      <c r="V46" s="3848"/>
      <c r="W46" s="3848"/>
      <c r="X46" s="3849"/>
      <c r="Y46" s="3850"/>
      <c r="Z46" s="3851" t="s">
        <v>65</v>
      </c>
      <c r="AA46" s="3918"/>
      <c r="AB46" s="3851" t="s">
        <v>65</v>
      </c>
      <c r="AC46" s="807">
        <v>34.91</v>
      </c>
      <c r="AD46" s="807"/>
      <c r="AE46" s="1313"/>
      <c r="AF46" s="3850">
        <v>45658</v>
      </c>
      <c r="AG46" s="2163" t="s">
        <v>65</v>
      </c>
      <c r="AH46" s="3918">
        <v>45838</v>
      </c>
      <c r="AI46" s="2163" t="s">
        <v>65</v>
      </c>
      <c r="AJ46" s="3848">
        <v>199.54</v>
      </c>
      <c r="AK46" s="3848"/>
      <c r="AL46" s="3849"/>
      <c r="AM46" s="3850">
        <v>45839</v>
      </c>
      <c r="AN46" s="3851" t="s">
        <v>65</v>
      </c>
      <c r="AO46" s="3918">
        <v>46022</v>
      </c>
      <c r="AP46" s="3851" t="s">
        <v>65</v>
      </c>
      <c r="AQ46" s="1494"/>
      <c r="AR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67">
        <f>STRCHECKDATE(V47:AQ47)</f>
      </c>
      <c r="AT46" s="556"/>
      <c r="AU46" s="556" t="str">
        <f>IF(T46="","",T46)</f>
        <v>Тариф на холодное водоснабжение</v>
      </c>
      <c r="AV46" s="556"/>
      <c r="AW46" s="556"/>
      <c r="AX46" s="1211">
        <v>23</v>
      </c>
    </row>
    <row customHeight="1" ht="0">
      <c r="A47" s="1419" t="s">
        <v>228</v>
      </c>
      <c r="B47" s="1419" t="s">
        <v>229</v>
      </c>
      <c r="C47" s="1419" t="s">
        <v>230</v>
      </c>
      <c r="D47" s="1419" t="s">
        <v>497</v>
      </c>
      <c r="E47" s="2315"/>
      <c r="F47" s="2315"/>
      <c r="G47" s="2315"/>
      <c r="H47" s="2315"/>
      <c r="I47" s="2342"/>
      <c r="J47" s="2342"/>
      <c r="K47" s="2312"/>
      <c r="L47" s="1420"/>
      <c r="P47" s="2313"/>
      <c r="Q47" s="2313"/>
      <c r="R47" s="413"/>
      <c r="S47" s="1415"/>
      <c r="T47" s="356"/>
      <c r="U47" s="356"/>
      <c r="V47" s="3855"/>
      <c r="W47" s="3855"/>
      <c r="X47" s="3856" t="str">
        <f>Y46&amp;"-"&amp;AA46</f>
        <v>-</v>
      </c>
      <c r="Y47" s="3857"/>
      <c r="Z47" s="3851"/>
      <c r="AA47" s="3920"/>
      <c r="AB47" s="3851"/>
      <c r="AC47" s="381"/>
      <c r="AD47" s="381"/>
      <c r="AE47" s="384" t="str">
        <f>AF46&amp;"-"&amp;AH46</f>
        <v>45658-45838</v>
      </c>
      <c r="AF47" s="2322"/>
      <c r="AG47" s="2163"/>
      <c r="AH47" s="2344"/>
      <c r="AI47" s="2163"/>
      <c r="AJ47" s="3855"/>
      <c r="AK47" s="3855"/>
      <c r="AL47" s="3856" t="str">
        <f>AM46&amp;"-"&amp;AO46</f>
        <v>45839-46022</v>
      </c>
      <c r="AM47" s="3857"/>
      <c r="AN47" s="3851"/>
      <c r="AO47" s="3920"/>
      <c r="AP47" s="3851"/>
      <c r="AQ47" s="1495"/>
      <c r="AR47" s="2405"/>
      <c r="AT47" s="556"/>
      <c r="AU47" s="556" t="str">
        <f>IF(T47="","",T47)</f>
        <v/>
      </c>
      <c r="AV47" s="556"/>
      <c r="AW47" s="556"/>
      <c r="AX47" s="1211">
        <v>0</v>
      </c>
    </row>
    <row customHeight="1" ht="21">
      <c r="A48" s="1419" t="s">
        <v>228</v>
      </c>
      <c r="B48" s="1419" t="s">
        <v>229</v>
      </c>
      <c r="C48" s="1419" t="s">
        <v>230</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3921"/>
      <c r="AK48" s="3922"/>
      <c r="AL48" s="3923"/>
      <c r="AM48" s="3924"/>
      <c r="AN48" s="3925"/>
      <c r="AO48" s="3926"/>
      <c r="AP48" s="3927"/>
      <c r="AQ48" s="423"/>
      <c r="AR48" s="1314" t="s">
        <v>489</v>
      </c>
      <c r="AT48" s="556"/>
      <c r="AU48" s="556" t="str">
        <f>IF(T48="","",T48)</f>
        <v>Добавить значение признака дифференциации</v>
      </c>
      <c r="AV48" s="556"/>
      <c r="AW48" s="556"/>
      <c r="AX48" s="1211">
        <v>20</v>
      </c>
    </row>
    <row customHeight="1" ht="22.049999999999997">
      <c r="A49" s="1419" t="s">
        <v>228</v>
      </c>
      <c r="B49" s="1419" t="s">
        <v>229</v>
      </c>
      <c r="C49" s="1419" t="s">
        <v>230</v>
      </c>
      <c r="D49" s="1419" t="s">
        <v>497</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3928"/>
      <c r="AK49" s="3929"/>
      <c r="AL49" s="3930"/>
      <c r="AM49" s="3931"/>
      <c r="AN49" s="3932"/>
      <c r="AO49" s="3933"/>
      <c r="AP49" s="3934"/>
      <c r="AQ49" s="423"/>
      <c r="AR49" s="1496"/>
      <c r="AT49" s="556"/>
      <c r="AU49" s="556" t="str">
        <f>IF(T49="","",T49)</f>
        <v>Добавить группу потребителей</v>
      </c>
      <c r="AV49" s="556"/>
      <c r="AW49" s="556"/>
      <c r="AX49" s="1211">
        <v>21</v>
      </c>
    </row>
    <row customHeight="1" ht="22.049999999999997">
      <c r="A50" s="1419" t="s">
        <v>228</v>
      </c>
      <c r="B50" s="1419" t="s">
        <v>229</v>
      </c>
      <c r="C50" s="1419" t="s">
        <v>230</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3935"/>
      <c r="AK50" s="3936"/>
      <c r="AL50" s="3937"/>
      <c r="AM50" s="3938"/>
      <c r="AN50" s="3939"/>
      <c r="AO50" s="3940"/>
      <c r="AP50" s="3941"/>
      <c r="AQ50" s="423"/>
      <c r="AR50" s="359"/>
      <c r="AT50" s="556"/>
      <c r="AU50" s="556" t="str">
        <f>IF(T50="","",T50)</f>
        <v>Добавить наименование признака дифференциации</v>
      </c>
      <c r="AV50" s="556"/>
      <c r="AW50" s="556"/>
      <c r="AX50" s="1211">
        <v>21</v>
      </c>
    </row>
    <row s="2849" customFormat="1" customHeight="1" ht="0">
      <c r="A51" s="1399" t="s">
        <v>228</v>
      </c>
      <c r="B51" s="1399" t="s">
        <v>229</v>
      </c>
      <c r="C51" s="1370"/>
      <c r="D51" s="1370"/>
      <c r="E51" s="2315"/>
      <c r="F51" s="2314"/>
      <c r="G51" s="1370"/>
      <c r="H51" s="1370"/>
      <c r="I51" s="1370"/>
      <c r="J51" s="1370"/>
      <c r="K51" s="1370"/>
      <c r="L51" s="1482"/>
      <c r="M51" s="1377"/>
      <c r="N51" s="1377"/>
      <c r="P51" s="1372"/>
      <c r="Q51" s="1373"/>
      <c r="R51" s="1372"/>
      <c r="S51" s="1378"/>
      <c r="T51" s="1381" t="s">
        <v>231</v>
      </c>
      <c r="U51" s="1380"/>
      <c r="V51" s="1380"/>
      <c r="W51" s="1380"/>
      <c r="X51" s="1380"/>
      <c r="Y51" s="1380"/>
      <c r="Z51" s="1380"/>
      <c r="AA51" s="1380"/>
      <c r="AB51" s="1380"/>
      <c r="AC51" s="1380"/>
      <c r="AD51" s="1380"/>
      <c r="AE51" s="1380"/>
      <c r="AF51" s="1380"/>
      <c r="AG51" s="1380"/>
      <c r="AH51" s="1380"/>
      <c r="AI51" s="1380"/>
      <c r="AJ51" s="3883"/>
      <c r="AK51" s="3883"/>
      <c r="AL51" s="3883"/>
      <c r="AM51" s="3883"/>
      <c r="AN51" s="3883"/>
      <c r="AO51" s="3883"/>
      <c r="AP51" s="3883"/>
      <c r="AQ51" s="1380"/>
      <c r="AR51" s="1380"/>
      <c r="AT51" s="845"/>
      <c r="AU51" s="845" t="str">
        <f>IF(T51="","",T51)</f>
        <v>Добавить централизованную систему для дифференциации</v>
      </c>
      <c r="AV51" s="845"/>
      <c r="AW51" s="845"/>
      <c r="AX51" s="574">
        <v>0</v>
      </c>
    </row>
    <row s="2849"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232</v>
      </c>
      <c r="U52" s="1380"/>
      <c r="V52" s="1380"/>
      <c r="W52" s="1380"/>
      <c r="X52" s="1380"/>
      <c r="Y52" s="1380"/>
      <c r="Z52" s="1380"/>
      <c r="AA52" s="1380"/>
      <c r="AB52" s="1380"/>
      <c r="AC52" s="1380"/>
      <c r="AD52" s="1380"/>
      <c r="AE52" s="1380"/>
      <c r="AF52" s="1380"/>
      <c r="AG52" s="1380"/>
      <c r="AH52" s="1380"/>
      <c r="AI52" s="1380"/>
      <c r="AJ52" s="3883"/>
      <c r="AK52" s="3883"/>
      <c r="AL52" s="3883"/>
      <c r="AM52" s="3883"/>
      <c r="AN52" s="3883"/>
      <c r="AO52" s="3883"/>
      <c r="AP52" s="3883"/>
      <c r="AQ52" s="1380"/>
      <c r="AR52" s="1380"/>
      <c r="AT52" s="556"/>
      <c r="AU52" s="556" t="str">
        <f>IF(T52="","",T52)</f>
        <v>Добавить территорию для дифференциации</v>
      </c>
      <c r="AV52" s="556"/>
      <c r="AW52" s="556"/>
      <c r="AX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233</v>
      </c>
      <c r="U53" s="1380"/>
      <c r="V53" s="1380"/>
      <c r="W53" s="1380"/>
      <c r="X53" s="1380"/>
      <c r="Y53" s="1380"/>
      <c r="Z53" s="1380"/>
      <c r="AA53" s="1380"/>
      <c r="AB53" s="1380"/>
      <c r="AC53" s="1380"/>
      <c r="AD53" s="1380"/>
      <c r="AE53" s="1380"/>
      <c r="AF53" s="1380"/>
      <c r="AG53" s="1380"/>
      <c r="AH53" s="1380"/>
      <c r="AI53" s="1380"/>
      <c r="AJ53" s="3883"/>
      <c r="AK53" s="3883"/>
      <c r="AL53" s="3883"/>
      <c r="AM53" s="3883"/>
      <c r="AN53" s="3883"/>
      <c r="AO53" s="3883"/>
      <c r="AP53" s="3883"/>
      <c r="AQ53" s="1380"/>
      <c r="AR53" s="1380"/>
      <c r="AT53" s="845"/>
      <c r="AU53" s="845" t="str">
        <f>IF(T53="","",T53)</f>
        <v>Добавить наименование тарифа</v>
      </c>
      <c r="AV53" s="845"/>
      <c r="AW53" s="845"/>
      <c r="AX53" s="574">
        <v>0</v>
      </c>
    </row>
    <row customHeight="1" ht="11.549999999999999">
      <c r="M54" s="1216"/>
      <c r="N54" s="1216"/>
      <c r="O54" s="593"/>
      <c r="P54" s="1211"/>
      <c r="Q54" s="1211"/>
      <c r="R54" s="1211"/>
      <c r="S54" s="1211"/>
      <c r="AJ54" s="3828"/>
      <c r="AK54" s="3828"/>
      <c r="AL54" s="3828"/>
      <c r="AM54" s="3828"/>
      <c r="AN54" s="3828"/>
      <c r="AO54" s="3828"/>
      <c r="AP54" s="3828"/>
      <c r="AS54" s="1211"/>
      <c r="AT54" s="1211"/>
      <c r="AU54" s="1211"/>
      <c r="AV54" s="1211"/>
      <c r="AW54" s="1211"/>
      <c r="AX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3942"/>
      <c r="AK55" s="3942"/>
      <c r="AL55" s="3942"/>
      <c r="AM55" s="3942"/>
      <c r="AN55" s="3942"/>
      <c r="AO55" s="3942"/>
      <c r="AP55" s="3942"/>
      <c r="AQ55" s="2341"/>
      <c r="AR55" s="2341"/>
      <c r="AX55" s="1211">
        <v>14</v>
      </c>
    </row>
    <row customHeight="1" ht="14.699999999999998">
      <c r="O56" s="593"/>
      <c r="AJ56" s="3828"/>
      <c r="AK56" s="3828"/>
      <c r="AL56" s="3828"/>
      <c r="AM56" s="3828"/>
      <c r="AN56" s="3828"/>
      <c r="AO56" s="3828"/>
      <c r="AP56" s="3828"/>
      <c r="AX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3942"/>
      <c r="AK57" s="3942"/>
      <c r="AL57" s="3942"/>
      <c r="AM57" s="3942"/>
      <c r="AN57" s="3942"/>
      <c r="AO57" s="3942"/>
      <c r="AP57" s="3942"/>
      <c r="AQ57" s="2341"/>
      <c r="AR57" s="2341"/>
      <c r="AX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828">
        <v>0</v>
      </c>
      <c r="AK58" s="3828">
        <v>0</v>
      </c>
      <c r="AL58" s="3828">
        <v>0</v>
      </c>
      <c r="AM58" s="3828">
        <v>0</v>
      </c>
      <c r="AN58" s="3828">
        <v>0</v>
      </c>
      <c r="AO58" s="3828">
        <v>0</v>
      </c>
      <c r="AP58" s="3828">
        <v>0</v>
      </c>
      <c r="AQ58" s="1211">
        <v>4</v>
      </c>
      <c r="AR58" s="1211">
        <v>115</v>
      </c>
      <c r="AS58" s="567">
        <v>10</v>
      </c>
      <c r="AT58" s="567">
        <v>10</v>
      </c>
      <c r="AU58" s="567">
        <v>10</v>
      </c>
      <c r="AV58" s="567">
        <v>10</v>
      </c>
      <c r="AW58" s="567">
        <v>10</v>
      </c>
      <c r="AX58" s="1211">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F068D-1687-4CF3-8B23-2BD70DF17B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1687</v>
      </c>
      <c r="W29" s="2307"/>
      <c r="X29" s="2307"/>
      <c r="Y29" s="2307"/>
      <c r="Z29" s="2307"/>
      <c r="AA29" s="2307"/>
      <c r="AB29" s="382"/>
      <c r="AC29" s="2307" t="str">
        <f>IF(TITLE_NUMBER_PR_CHANGE="",IF(TITLE_NUMBER_PR="","",TITLE_NUMBER_PR),TITLE_NUMBER_PR_CHANGE)</f>
        <v>1687</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9"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1687</v>
      </c>
      <c r="W33" s="2307"/>
      <c r="X33" s="2307"/>
      <c r="Y33" s="2307"/>
      <c r="Z33" s="2307"/>
      <c r="AA33" s="2307"/>
      <c r="AB33" s="382"/>
      <c r="AC33" s="2307" t="str">
        <f>IF(TITLE_NUMBER_PR_CHANGE="",IF(TITLE_NUMBER_PR="","",TITLE_NUMBER_PR),TITLE_NUMBER_PR_CHANGE)</f>
        <v>1687</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1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100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236</v>
      </c>
      <c r="B46" s="1419" t="s">
        <v>237</v>
      </c>
      <c r="C46" s="1419" t="s">
        <v>238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ED588-F1A7-BFC7-9465-939002BC02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1687</v>
      </c>
      <c r="W29" s="2307"/>
      <c r="X29" s="2307"/>
      <c r="Y29" s="2307"/>
      <c r="Z29" s="2307"/>
      <c r="AA29" s="2307"/>
      <c r="AB29" s="382"/>
      <c r="AC29" s="2307" t="str">
        <f>IF(TITLE_NUMBER_PR_CHANGE="",IF(TITLE_NUMBER_PR="","",TITLE_NUMBER_PR),TITLE_NUMBER_PR_CHANGE)</f>
        <v>1687</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9"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1687</v>
      </c>
      <c r="W33" s="2307"/>
      <c r="X33" s="2307"/>
      <c r="Y33" s="2307"/>
      <c r="Z33" s="2307"/>
      <c r="AA33" s="2307"/>
      <c r="AB33" s="382"/>
      <c r="AC33" s="2307" t="str">
        <f>IF(TITLE_NUMBER_PR_CHANGE="",IF(TITLE_NUMBER_PR="","",TITLE_NUMBER_PR),TITLE_NUMBER_PR_CHANGE)</f>
        <v>1687</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1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100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500</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241</v>
      </c>
      <c r="B46" s="1419" t="s">
        <v>242</v>
      </c>
      <c r="C46" s="1419" t="s">
        <v>243</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500</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2327D-CACC-00D1-19CB-825F526993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1687</v>
      </c>
      <c r="W29" s="2307"/>
      <c r="X29" s="2307"/>
      <c r="Y29" s="2307"/>
      <c r="Z29" s="2307"/>
      <c r="AA29" s="2307"/>
      <c r="AB29" s="382"/>
      <c r="AC29" s="2307" t="str">
        <f>IF(TITLE_NUMBER_PR_CHANGE="",IF(TITLE_NUMBER_PR="","",TITLE_NUMBER_PR),TITLE_NUMBER_PR_CHANGE)</f>
        <v>1687</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9"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1687</v>
      </c>
      <c r="W33" s="2307"/>
      <c r="X33" s="2307"/>
      <c r="Y33" s="2307"/>
      <c r="Z33" s="2307"/>
      <c r="AA33" s="2307"/>
      <c r="AB33" s="382"/>
      <c r="AC33" s="2307" t="str">
        <f>IF(TITLE_NUMBER_PR_CHANGE="",IF(TITLE_NUMBER_PR="","",TITLE_NUMBER_PR),TITLE_NUMBER_PR_CHANGE)</f>
        <v>1687</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1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100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501</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501</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246</v>
      </c>
      <c r="B46" s="1419" t="s">
        <v>247</v>
      </c>
      <c r="C46" s="1419" t="s">
        <v>248</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501</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501</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501</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DBA2E-E642-350D-11D4-9FF75349CCF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50" width="10.140625" hidden="1" customWidth="1"/>
    <col min="16" max="16" style="2792" width="3.00390625" customWidth="1"/>
    <col min="17" max="17" style="3571" width="3.00390625" customWidth="1"/>
    <col min="18" max="18" style="3647" width="3.00390625" customWidth="1"/>
    <col min="19" max="19" style="365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231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00"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472</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45408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1687</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45408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1687</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87</v>
      </c>
      <c r="T37" s="2265" t="s">
        <v>502</v>
      </c>
      <c r="U37" s="393"/>
      <c r="V37" s="2331"/>
      <c r="W37" s="2331"/>
      <c r="X37" s="2331"/>
      <c r="Y37" s="2331"/>
      <c r="Z37" s="2331"/>
      <c r="AA37" s="2265" t="s">
        <v>433</v>
      </c>
      <c r="AB37" s="2264" t="s">
        <v>503</v>
      </c>
      <c r="AC37" s="2264" t="s">
        <v>476</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479</v>
      </c>
      <c r="W38" s="2183"/>
      <c r="X38" s="2350" t="s">
        <v>439</v>
      </c>
      <c r="Y38" s="2369"/>
      <c r="Z38" s="2369"/>
      <c r="AA38" s="2265"/>
      <c r="AB38" s="2264"/>
      <c r="AC38" s="2264"/>
      <c r="AD38" s="2159" t="s">
        <v>479</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440</v>
      </c>
      <c r="F40" s="1366" t="s">
        <v>441</v>
      </c>
      <c r="G40" s="1366" t="s">
        <v>442</v>
      </c>
      <c r="H40" s="1366" t="s">
        <v>443</v>
      </c>
      <c r="I40" s="1366" t="s">
        <v>444</v>
      </c>
      <c r="J40" s="1366" t="s">
        <v>445</v>
      </c>
      <c r="K40" s="1366" t="s">
        <v>446</v>
      </c>
      <c r="L40" s="1366" t="s">
        <v>421</v>
      </c>
      <c r="Q40" s="347"/>
      <c r="R40" s="432"/>
      <c r="S40" s="2329"/>
      <c r="T40" s="2265"/>
      <c r="U40" s="358"/>
      <c r="V40" s="2006" t="s">
        <v>480</v>
      </c>
      <c r="W40" s="2006" t="s">
        <v>481</v>
      </c>
      <c r="X40" s="1994" t="s">
        <v>449</v>
      </c>
      <c r="Y40" s="2326" t="s">
        <v>450</v>
      </c>
      <c r="Z40" s="2376"/>
      <c r="AA40" s="2265"/>
      <c r="AB40" s="2264"/>
      <c r="AC40" s="2264"/>
      <c r="AD40" s="2024" t="s">
        <v>480</v>
      </c>
      <c r="AE40" s="2015" t="s">
        <v>481</v>
      </c>
      <c r="AF40" s="1994" t="s">
        <v>449</v>
      </c>
      <c r="AG40" s="2326" t="s">
        <v>450</v>
      </c>
      <c r="AH40" s="2327"/>
      <c r="AI40" s="2335"/>
      <c r="AJ40" s="2338"/>
      <c r="AK40" s="2183"/>
      <c r="AQ40" s="1687">
        <v>14</v>
      </c>
    </row>
    <row s="341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112</v>
      </c>
      <c r="T41" s="1311" t="s">
        <v>100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9" customFormat="1" customHeight="1" ht="0">
      <c r="A46" s="1431" t="s">
        <v>206</v>
      </c>
      <c r="B46" s="1431" t="s">
        <v>207</v>
      </c>
      <c r="C46" s="1431" t="s">
        <v>208</v>
      </c>
      <c r="D46" s="1431" t="s">
        <v>209</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482</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11"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232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232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233</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AB475-D381-2902-B1A4-8B49807EA7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2792" width="3.7109375" hidden="1" customWidth="1"/>
    <col min="17" max="17" style="3571" width="3.7109375" hidden="1" customWidth="1"/>
    <col min="18" max="18" style="3647" width="3.00390625" customWidth="1"/>
    <col min="19" max="19" style="365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0" customFormat="1" customHeight="1" ht="14.25" hidden="1">
      <c r="M24" s="1564"/>
      <c r="N24" s="1564"/>
      <c r="O24" s="1565" t="s">
        <v>421</v>
      </c>
      <c r="P24" s="1564"/>
      <c r="Q24" s="1566"/>
      <c r="R24" s="1566"/>
      <c r="AA24" s="1563" t="s">
        <v>423</v>
      </c>
      <c r="AC24" s="1563" t="s">
        <v>424</v>
      </c>
      <c r="AD24" s="1563" t="s">
        <v>471</v>
      </c>
      <c r="AH24" s="1563" t="s">
        <v>471</v>
      </c>
      <c r="AK24" s="1563" t="s">
        <v>509</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1687</v>
      </c>
      <c r="W33" s="2307"/>
      <c r="X33" s="2307"/>
      <c r="Y33" s="2307"/>
      <c r="Z33" s="2307"/>
      <c r="AA33" s="2307"/>
      <c r="AB33" s="2307"/>
      <c r="AC33" s="382"/>
      <c r="AD33" s="2307" t="str">
        <f>IF(TITLE_NUMBER_PR_CHANGE="",IF(TITLE_NUMBER_PR="","",TITLE_NUMBER_PR),TITLE_NUMBER_PR_CHANGE)</f>
        <v>1687</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1687</v>
      </c>
      <c r="W37" s="2307"/>
      <c r="X37" s="2307"/>
      <c r="Y37" s="2307"/>
      <c r="Z37" s="2307"/>
      <c r="AA37" s="2307"/>
      <c r="AB37" s="2307"/>
      <c r="AC37" s="382"/>
      <c r="AD37" s="2307" t="str">
        <f>IF(TITLE_NUMBER_PR_CHANGE="",IF(TITLE_NUMBER_PR="","",TITLE_NUMBER_PR),TITLE_NUMBER_PR_CHANGE)</f>
        <v>1687</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04" t="s">
        <v>480</v>
      </c>
      <c r="W44" s="1504" t="s">
        <v>481</v>
      </c>
      <c r="X44" s="1504" t="s">
        <v>480</v>
      </c>
      <c r="Y44" s="1504" t="s">
        <v>481</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449</v>
      </c>
      <c r="AY44" s="2326" t="s">
        <v>450</v>
      </c>
      <c r="AZ44" s="2327"/>
      <c r="BA44" s="2335"/>
      <c r="BB44" s="2338"/>
      <c r="BC44" s="2183"/>
      <c r="BI44" s="1211">
        <v>14</v>
      </c>
    </row>
    <row s="341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100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251</v>
      </c>
      <c r="B49" s="1399" t="s">
        <v>252</v>
      </c>
      <c r="C49" s="1399" t="s">
        <v>253</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251</v>
      </c>
      <c r="B50" s="1399" t="s">
        <v>252</v>
      </c>
      <c r="C50" s="1399" t="s">
        <v>253</v>
      </c>
      <c r="D50" s="1399" t="s">
        <v>518</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251</v>
      </c>
      <c r="B51" s="1399" t="s">
        <v>252</v>
      </c>
      <c r="C51" s="1399" t="s">
        <v>253</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518</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251</v>
      </c>
      <c r="B58" s="1399" t="s">
        <v>252</v>
      </c>
      <c r="C58" s="1399" t="s">
        <v>253</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251</v>
      </c>
      <c r="B59" s="1399" t="s">
        <v>252</v>
      </c>
      <c r="C59" s="1399" t="s">
        <v>253</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12922-92F2-7957-6851-CAE1C86033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1687</v>
      </c>
      <c r="W29" s="2307"/>
      <c r="X29" s="2307"/>
      <c r="Y29" s="2307"/>
      <c r="Z29" s="2307"/>
      <c r="AA29" s="2307"/>
      <c r="AB29" s="382"/>
      <c r="AC29" s="2307" t="str">
        <f>IF(TITLE_NUMBER_PR_CHANGE="",IF(TITLE_NUMBER_PR="","",TITLE_NUMBER_PR),TITLE_NUMBER_PR_CHANGE)</f>
        <v>1687</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9"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1687</v>
      </c>
      <c r="W33" s="2307"/>
      <c r="X33" s="2307"/>
      <c r="Y33" s="2307"/>
      <c r="Z33" s="2307"/>
      <c r="AA33" s="2307"/>
      <c r="AB33" s="382"/>
      <c r="AC33" s="2307" t="str">
        <f>IF(TITLE_NUMBER_PR_CHANGE="",IF(TITLE_NUMBER_PR="","",TITLE_NUMBER_PR),TITLE_NUMBER_PR_CHANGE)</f>
        <v>1687</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39" t="s">
        <v>521</v>
      </c>
      <c r="W39" s="1278" t="s">
        <v>522</v>
      </c>
      <c r="X39" s="1278" t="s">
        <v>496</v>
      </c>
      <c r="Y39" s="1545" t="s">
        <v>449</v>
      </c>
      <c r="Z39" s="2326" t="s">
        <v>450</v>
      </c>
      <c r="AA39" s="2327"/>
      <c r="AB39" s="2335"/>
      <c r="AC39" s="1539" t="s">
        <v>521</v>
      </c>
      <c r="AD39" s="1278" t="s">
        <v>522</v>
      </c>
      <c r="AE39" s="1278" t="s">
        <v>496</v>
      </c>
      <c r="AF39" s="1545" t="s">
        <v>449</v>
      </c>
      <c r="AG39" s="2326" t="s">
        <v>450</v>
      </c>
      <c r="AH39" s="2327"/>
      <c r="AI39" s="2335"/>
      <c r="AJ39" s="2338"/>
      <c r="AK39" s="2183"/>
      <c r="AQ39" s="1211">
        <v>86</v>
      </c>
    </row>
    <row s="341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100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523</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271</v>
      </c>
      <c r="B46" s="1419" t="s">
        <v>272</v>
      </c>
      <c r="C46" s="1419" t="s">
        <v>273</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523</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8B67A-34EB-47FC-F87D-2D60353E33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1687</v>
      </c>
      <c r="W29" s="2307"/>
      <c r="X29" s="2307"/>
      <c r="Y29" s="2307"/>
      <c r="Z29" s="2307"/>
      <c r="AA29" s="2307"/>
      <c r="AB29" s="382"/>
      <c r="AC29" s="2307" t="str">
        <f>IF(TITLE_NUMBER_PR_CHANGE="",IF(TITLE_NUMBER_PR="","",TITLE_NUMBER_PR),TITLE_NUMBER_PR_CHANGE)</f>
        <v>1687</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9"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1687</v>
      </c>
      <c r="W33" s="2307"/>
      <c r="X33" s="2307"/>
      <c r="Y33" s="2307"/>
      <c r="Z33" s="2307"/>
      <c r="AA33" s="2307"/>
      <c r="AB33" s="382"/>
      <c r="AC33" s="2307" t="str">
        <f>IF(TITLE_NUMBER_PR_CHANGE="",IF(TITLE_NUMBER_PR="","",TITLE_NUMBER_PR),TITLE_NUMBER_PR_CHANGE)</f>
        <v>1687</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39" t="s">
        <v>521</v>
      </c>
      <c r="W39" s="1278" t="s">
        <v>522</v>
      </c>
      <c r="X39" s="1278" t="s">
        <v>496</v>
      </c>
      <c r="Y39" s="1545" t="s">
        <v>449</v>
      </c>
      <c r="Z39" s="2326" t="s">
        <v>450</v>
      </c>
      <c r="AA39" s="2327"/>
      <c r="AB39" s="2335"/>
      <c r="AC39" s="1539" t="s">
        <v>521</v>
      </c>
      <c r="AD39" s="1278" t="s">
        <v>522</v>
      </c>
      <c r="AE39" s="1278" t="s">
        <v>496</v>
      </c>
      <c r="AF39" s="1545" t="s">
        <v>449</v>
      </c>
      <c r="AG39" s="2326" t="s">
        <v>450</v>
      </c>
      <c r="AH39" s="2327"/>
      <c r="AI39" s="2335"/>
      <c r="AJ39" s="2338"/>
      <c r="AK39" s="2183"/>
      <c r="AQ39" s="1211">
        <v>86</v>
      </c>
    </row>
    <row s="341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100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524</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276</v>
      </c>
      <c r="B46" s="1419" t="s">
        <v>277</v>
      </c>
      <c r="C46" s="1419" t="s">
        <v>278</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524</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524</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C2E16-D0B5-150C-9853-36BAF6B047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2792" width="3.7109375" hidden="1" customWidth="1"/>
    <col min="17" max="17" style="3571" width="3.7109375" hidden="1" customWidth="1"/>
    <col min="18" max="18" style="3647" width="3.00390625" customWidth="1"/>
    <col min="19" max="19" style="365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0" customFormat="1" customHeight="1" ht="14.25" hidden="1">
      <c r="M24" s="1564"/>
      <c r="N24" s="1564"/>
      <c r="O24" s="1565" t="s">
        <v>421</v>
      </c>
      <c r="P24" s="1564"/>
      <c r="Q24" s="1566"/>
      <c r="R24" s="1566"/>
      <c r="AA24" s="1563" t="s">
        <v>423</v>
      </c>
      <c r="AC24" s="1563" t="s">
        <v>424</v>
      </c>
      <c r="AD24" s="1563" t="s">
        <v>471</v>
      </c>
      <c r="AH24" s="1563" t="s">
        <v>471</v>
      </c>
      <c r="AK24" s="1563" t="s">
        <v>509</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1687</v>
      </c>
      <c r="W33" s="2307"/>
      <c r="X33" s="2307"/>
      <c r="Y33" s="2307"/>
      <c r="Z33" s="2307"/>
      <c r="AA33" s="2307"/>
      <c r="AB33" s="2307"/>
      <c r="AC33" s="382"/>
      <c r="AD33" s="2307" t="str">
        <f>IF(TITLE_NUMBER_PR_CHANGE="",IF(TITLE_NUMBER_PR="","",TITLE_NUMBER_PR),TITLE_NUMBER_PR_CHANGE)</f>
        <v>1687</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1687</v>
      </c>
      <c r="W37" s="2307"/>
      <c r="X37" s="2307"/>
      <c r="Y37" s="2307"/>
      <c r="Z37" s="2307"/>
      <c r="AA37" s="2307"/>
      <c r="AB37" s="2307"/>
      <c r="AC37" s="382"/>
      <c r="AD37" s="2307" t="str">
        <f>IF(TITLE_NUMBER_PR_CHANGE="",IF(TITLE_NUMBER_PR="","",TITLE_NUMBER_PR),TITLE_NUMBER_PR_CHANGE)</f>
        <v>1687</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1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100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9" customFormat="1" customHeight="1" ht="0">
      <c r="A49" s="1399" t="s">
        <v>281</v>
      </c>
      <c r="B49" s="1399" t="s">
        <v>282</v>
      </c>
      <c r="C49" s="1399" t="s">
        <v>283</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281</v>
      </c>
      <c r="B50" s="1399" t="s">
        <v>282</v>
      </c>
      <c r="C50" s="1399" t="s">
        <v>283</v>
      </c>
      <c r="D50" s="1399" t="s">
        <v>532</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281</v>
      </c>
      <c r="B51" s="1399" t="s">
        <v>282</v>
      </c>
      <c r="C51" s="1399" t="s">
        <v>283</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532</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281</v>
      </c>
      <c r="B58" s="1399" t="s">
        <v>282</v>
      </c>
      <c r="C58" s="1399" t="s">
        <v>283</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281</v>
      </c>
      <c r="B59" s="1399" t="s">
        <v>282</v>
      </c>
      <c r="C59" s="1399" t="s">
        <v>283</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70F3F-2C6F-BCA2-C6BA-024FB350466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1687</v>
      </c>
      <c r="W29" s="2307"/>
      <c r="X29" s="2307"/>
      <c r="Y29" s="2307"/>
      <c r="Z29" s="2307"/>
      <c r="AA29" s="2307"/>
      <c r="AB29" s="2307"/>
      <c r="AC29" s="2307"/>
      <c r="AD29" s="2307"/>
      <c r="AE29" s="2307"/>
      <c r="AF29" s="382"/>
      <c r="AG29" s="2307" t="str">
        <f>IF(TITLE_NUMBER_PR_CHANGE="",IF(TITLE_NUMBER_PR="","",TITLE_NUMBER_PR),TITLE_NUMBER_PR_CHANGE)</f>
        <v>1687</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1687</v>
      </c>
      <c r="W33" s="2307"/>
      <c r="X33" s="2307"/>
      <c r="Y33" s="2307"/>
      <c r="Z33" s="2307"/>
      <c r="AA33" s="2307"/>
      <c r="AB33" s="2307"/>
      <c r="AC33" s="2307"/>
      <c r="AD33" s="2307"/>
      <c r="AE33" s="2307"/>
      <c r="AF33" s="382"/>
      <c r="AG33" s="2307" t="str">
        <f>IF(TITLE_NUMBER_PR_CHANGE="",IF(TITLE_NUMBER_PR="","",TITLE_NUMBER_PR),TITLE_NUMBER_PR_CHANGE)</f>
        <v>1687</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87</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41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100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545</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256</v>
      </c>
      <c r="B47" s="1419" t="s">
        <v>257</v>
      </c>
      <c r="C47" s="1419" t="s">
        <v>258</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545</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231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232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87CE9-F76C-129E-1353-87CE600C613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9" width="19.140625" hidden="1" customWidth="1"/>
    <col min="13" max="14" style="2792" width="12.28125" hidden="1" customWidth="1"/>
    <col min="15" max="15" style="2792" width="23.421875" hidden="1" customWidth="1"/>
    <col min="16" max="16" style="3650" width="3.00390625" customWidth="1"/>
    <col min="17" max="18" style="3647" width="3.00390625" customWidth="1"/>
    <col min="19" max="19" style="365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1687</v>
      </c>
      <c r="W29" s="2307"/>
      <c r="X29" s="2307"/>
      <c r="Y29" s="2307"/>
      <c r="Z29" s="2307"/>
      <c r="AA29" s="2307"/>
      <c r="AB29" s="2307"/>
      <c r="AC29" s="2307"/>
      <c r="AD29" s="2307"/>
      <c r="AE29" s="2307"/>
      <c r="AF29" s="382"/>
      <c r="AG29" s="2307" t="str">
        <f>IF(TITLE_NUMBER_PR_CHANGE="",IF(TITLE_NUMBER_PR="","",TITLE_NUMBER_PR),TITLE_NUMBER_PR_CHANGE)</f>
        <v>1687</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1687</v>
      </c>
      <c r="W33" s="2307"/>
      <c r="X33" s="2307"/>
      <c r="Y33" s="2307"/>
      <c r="Z33" s="2307"/>
      <c r="AA33" s="2307"/>
      <c r="AB33" s="2307"/>
      <c r="AC33" s="2307"/>
      <c r="AD33" s="2307"/>
      <c r="AE33" s="2307"/>
      <c r="AF33" s="382"/>
      <c r="AG33" s="2307" t="str">
        <f>IF(TITLE_NUMBER_PR_CHANGE="",IF(TITLE_NUMBER_PR="","",TITLE_NUMBER_PR),TITLE_NUMBER_PR_CHANGE)</f>
        <v>1687</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87</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137</v>
      </c>
      <c r="C40" s="1426" t="s">
        <v>138</v>
      </c>
      <c r="D40" s="1426" t="s">
        <v>139</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41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100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546</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261</v>
      </c>
      <c r="B47" s="1419" t="s">
        <v>262</v>
      </c>
      <c r="C47" s="1419" t="s">
        <v>263</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546</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546</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231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232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9B33B-FD95-F739-FFD6-A36A7C8F24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9" width="19.140625" hidden="1" customWidth="1"/>
    <col min="13" max="14" style="2792" width="12.28125" hidden="1" customWidth="1"/>
    <col min="15" max="15" style="2792" width="23.421875" hidden="1" customWidth="1"/>
    <col min="16" max="16" style="2792" width="3.7109375" hidden="1" customWidth="1"/>
    <col min="17" max="17" style="3571" width="3.7109375" hidden="1" customWidth="1"/>
    <col min="18" max="18" style="3647" width="3.00390625" customWidth="1"/>
    <col min="19" max="19" style="365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0" customFormat="1" customHeight="1" ht="14.25" hidden="1">
      <c r="M24" s="1564"/>
      <c r="N24" s="1564"/>
      <c r="O24" s="1565" t="s">
        <v>421</v>
      </c>
      <c r="P24" s="1564"/>
      <c r="Q24" s="1566"/>
      <c r="R24" s="1566"/>
      <c r="AA24" s="1563" t="s">
        <v>423</v>
      </c>
      <c r="AC24" s="1563" t="s">
        <v>424</v>
      </c>
      <c r="AD24" s="1563" t="s">
        <v>471</v>
      </c>
      <c r="AH24" s="1563" t="s">
        <v>471</v>
      </c>
      <c r="AK24" s="1563" t="s">
        <v>509</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1687</v>
      </c>
      <c r="W33" s="2307"/>
      <c r="X33" s="2307"/>
      <c r="Y33" s="2307"/>
      <c r="Z33" s="2307"/>
      <c r="AA33" s="2307"/>
      <c r="AB33" s="2307"/>
      <c r="AC33" s="382"/>
      <c r="AD33" s="2307" t="str">
        <f>IF(TITLE_NUMBER_PR_CHANGE="",IF(TITLE_NUMBER_PR="","",TITLE_NUMBER_PR),TITLE_NUMBER_PR_CHANGE)</f>
        <v>1687</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1687</v>
      </c>
      <c r="W37" s="2307"/>
      <c r="X37" s="2307"/>
      <c r="Y37" s="2307"/>
      <c r="Z37" s="2307"/>
      <c r="AA37" s="2307"/>
      <c r="AB37" s="2307"/>
      <c r="AC37" s="382"/>
      <c r="AD37" s="2307" t="str">
        <f>IF(TITLE_NUMBER_PR_CHANGE="",IF(TITLE_NUMBER_PR="","",TITLE_NUMBER_PR),TITLE_NUMBER_PR_CHANGE)</f>
        <v>1687</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1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100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9" customFormat="1" customHeight="1" ht="0">
      <c r="A49" s="1399" t="s">
        <v>266</v>
      </c>
      <c r="B49" s="1399" t="s">
        <v>267</v>
      </c>
      <c r="C49" s="1399" t="s">
        <v>268</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266</v>
      </c>
      <c r="B50" s="1399" t="s">
        <v>267</v>
      </c>
      <c r="C50" s="1399" t="s">
        <v>268</v>
      </c>
      <c r="D50" s="1399" t="s">
        <v>547</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266</v>
      </c>
      <c r="B51" s="1399" t="s">
        <v>267</v>
      </c>
      <c r="C51" s="1399" t="s">
        <v>268</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266</v>
      </c>
      <c r="B58" s="1399" t="s">
        <v>267</v>
      </c>
      <c r="C58" s="1399" t="s">
        <v>268</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266</v>
      </c>
      <c r="B59" s="1399" t="s">
        <v>267</v>
      </c>
      <c r="C59" s="1399" t="s">
        <v>268</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839F7-DC3E-AAD7-F787-5847A12603C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4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12"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9"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119</v>
      </c>
      <c r="AF24" s="1692">
        <v>1</v>
      </c>
    </row>
    <row customHeight="1" ht="11.549999999999999">
      <c r="E25" s="767"/>
      <c r="F25" s="2423" t="s">
        <v>108</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87</v>
      </c>
      <c r="F29" s="1709" t="s">
        <v>307</v>
      </c>
      <c r="G29" s="1709" t="s">
        <v>569</v>
      </c>
      <c r="H29" s="1709" t="s">
        <v>308</v>
      </c>
      <c r="I29" s="1709" t="s">
        <v>308</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1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1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1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1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1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1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50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0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50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311</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555</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583</v>
      </c>
      <c r="C82" s="791"/>
      <c r="D82" s="789"/>
      <c r="E82" s="602" t="str">
        <f>FHD_NUM_P_44</f>
        <v>7</v>
      </c>
      <c r="F82" s="1936" t="str">
        <f>FHD_P_44</f>
        <v>Объём поднятой воды</v>
      </c>
      <c r="G82" s="1937" t="s">
        <v>584</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584</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584</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584</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8"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48"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c r="A114" s="1045" t="s">
        <v>595</v>
      </c>
      <c r="D114" s="1694"/>
      <c r="E114" s="602" t="str">
        <f>FHD_NUM_P_74</f>
        <v>13</v>
      </c>
      <c r="F114" s="1936" t="str">
        <f>FHD_P_74</f>
        <v>Удельный расход электрической энергии на подачу воды в сеть</v>
      </c>
      <c r="G114" s="1932" t="s">
        <v>596</v>
      </c>
      <c r="H114" s="633"/>
      <c r="I114" s="633"/>
      <c r="J114" s="345" t="str">
        <f>FHD_NOTE_P_74</f>
        <v/>
      </c>
      <c r="K114" s="599"/>
      <c r="AF114" s="1687">
        <v>0</v>
      </c>
    </row>
    <row s="2774" customFormat="1" customHeight="1" ht="18.75">
      <c r="A115" s="2429" t="s">
        <v>597</v>
      </c>
      <c r="B115" s="966"/>
      <c r="C115" s="791"/>
      <c r="D115" s="789"/>
      <c r="E115" s="602" t="str">
        <f>FHD_NUM_P_75</f>
        <v>14</v>
      </c>
      <c r="F115" s="1936" t="str">
        <f>FHD_P_75</f>
        <v>Расход воды на собственные нужды, в том числе:</v>
      </c>
      <c r="G115" s="1932" t="s">
        <v>561</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561</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561</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311</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311</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311</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1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1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1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1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1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1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1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1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1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1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1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1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1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1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1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1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1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1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1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1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1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1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1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1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1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1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1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1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1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1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1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1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1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1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1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1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1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1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1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1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1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1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1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1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1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1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1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1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1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1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1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1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1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1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1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1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1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1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1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1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1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1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1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1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1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1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1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1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1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1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1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1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1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1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1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1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1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1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1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1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1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1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1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1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1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1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1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27F06-D05D-5BF4-DD33-C287D71BC50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1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1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87</v>
      </c>
      <c r="E10" s="2183" t="s">
        <v>87</v>
      </c>
      <c r="F10" s="2183"/>
      <c r="G10" s="577" t="s">
        <v>307</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49" customFormat="1" customHeight="1" ht="15" hidden="1">
      <c r="A11" s="1108"/>
      <c r="D11" s="1081" t="s">
        <v>112</v>
      </c>
      <c r="E11" s="1081"/>
      <c r="F11" s="1081" t="s">
        <v>100</v>
      </c>
      <c r="G11" s="1081" t="s">
        <v>89</v>
      </c>
      <c r="H11" s="1081"/>
      <c r="I11" s="1081" t="s">
        <v>90</v>
      </c>
      <c r="J11" s="1081" t="s">
        <v>113</v>
      </c>
      <c r="K11" s="1081" t="s">
        <v>91</v>
      </c>
      <c r="L11" s="1081"/>
      <c r="M11" s="1081" t="s">
        <v>92</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11"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119</v>
      </c>
      <c r="B14" s="680"/>
      <c r="C14" s="680"/>
      <c r="D14" s="2436" t="s">
        <v>112</v>
      </c>
      <c r="E14" s="2433" t="s">
        <v>108</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A7A1A-042B-55B5-7708-EB10A8C7E79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43"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112"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119</v>
      </c>
      <c r="AK9" s="1692">
        <v>1</v>
      </c>
    </row>
    <row customHeight="1" ht="11.549999999999999">
      <c r="E10" s="2106" t="s">
        <v>623</v>
      </c>
      <c r="I10" s="767"/>
      <c r="J10" s="2423" t="s">
        <v>108</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305</v>
      </c>
      <c r="J13" s="2426"/>
      <c r="K13" s="2426"/>
      <c r="L13" s="2083"/>
      <c r="M13" s="2123"/>
      <c r="O13" s="2183"/>
      <c r="AK13" s="1687">
        <v>11</v>
      </c>
    </row>
    <row customHeight="1" ht="24">
      <c r="I14" s="2076" t="s">
        <v>87</v>
      </c>
      <c r="J14" s="2076" t="s">
        <v>307</v>
      </c>
      <c r="K14" s="2076" t="s">
        <v>569</v>
      </c>
      <c r="L14" s="2116" t="s">
        <v>308</v>
      </c>
      <c r="M14" s="2117" t="s">
        <v>308</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311</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9" customFormat="1" customHeight="1" ht="17.25" hidden="1">
      <c r="A17" s="1223"/>
      <c r="B17" s="1223"/>
      <c r="C17" s="1223"/>
      <c r="D17" s="1223"/>
      <c r="E17" s="1223"/>
      <c r="H17" s="1380"/>
      <c r="I17" s="1069" t="s">
        <v>639</v>
      </c>
      <c r="J17" s="1047"/>
      <c r="K17" s="1069"/>
      <c r="L17" s="1048"/>
      <c r="M17" s="1048"/>
      <c r="O17" s="1441"/>
      <c r="AK17" s="1692">
        <v>1</v>
      </c>
    </row>
    <row s="2848"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8"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311</v>
      </c>
      <c r="L34" s="441"/>
      <c r="M34" s="1220"/>
      <c r="N34" s="599"/>
      <c r="O34" s="1581" t="s">
        <v>634</v>
      </c>
      <c r="P34" s="599"/>
      <c r="AK34" s="1687">
        <v>103</v>
      </c>
    </row>
    <row s="341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1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1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1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1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1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1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1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1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1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1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1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1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1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1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1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1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1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1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1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1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1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1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1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1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1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1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1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1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1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1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1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1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1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1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1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1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1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1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1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1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1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1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1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1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1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1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1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1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1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1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1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1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1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1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1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1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1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1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1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1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1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1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1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1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1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1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1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1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1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1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1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1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1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1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1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1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1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1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1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1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1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1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1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1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1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1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1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1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1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1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1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1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1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1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1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1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1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1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1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1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1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1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1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1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1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1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1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1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1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1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1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1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1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1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1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1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1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1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1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1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1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1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1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1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1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1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1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1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1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1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1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1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1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1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1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1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1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1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1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1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1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1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1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1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1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1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1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1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1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1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1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1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1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1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2EC0D-C6C2-02B7-C757-1D8F9F62CCD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50" width="9.140625" hidden="1" customWidth="1"/>
    <col min="6" max="7" style="2848" width="9.140625" hidden="1" customWidth="1"/>
    <col min="8" max="8" style="364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101</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621</v>
      </c>
      <c r="F9" s="2107" t="s">
        <v>627</v>
      </c>
      <c r="H9" s="432"/>
      <c r="I9" s="2081" t="s">
        <v>87</v>
      </c>
      <c r="J9" s="2082" t="s">
        <v>307</v>
      </c>
      <c r="K9" s="2120" t="s">
        <v>569</v>
      </c>
      <c r="L9" s="2121" t="s">
        <v>308</v>
      </c>
      <c r="M9" s="2445"/>
      <c r="W9" s="1687">
        <v>34</v>
      </c>
    </row>
    <row customHeight="1" ht="35.699999999999996">
      <c r="B10" s="2109" t="s">
        <v>693</v>
      </c>
      <c r="C10" s="2109" t="s">
        <v>694</v>
      </c>
      <c r="D10" s="2108" t="s">
        <v>630</v>
      </c>
      <c r="E10" s="2112" t="s">
        <v>631</v>
      </c>
      <c r="F10" s="2112" t="s">
        <v>631</v>
      </c>
      <c r="H10" s="432"/>
      <c r="I10" s="2080" t="s">
        <v>112</v>
      </c>
      <c r="J10" s="1942" t="s">
        <v>695</v>
      </c>
      <c r="K10" s="2074" t="s">
        <v>311</v>
      </c>
      <c r="L10" s="874"/>
      <c r="M10" s="353" t="s">
        <v>696</v>
      </c>
      <c r="W10" s="1687">
        <v>34</v>
      </c>
    </row>
    <row customHeight="1" ht="50.25">
      <c r="B11" s="2109" t="s">
        <v>697</v>
      </c>
      <c r="C11" s="2109" t="s">
        <v>698</v>
      </c>
      <c r="D11" s="2108" t="s">
        <v>630</v>
      </c>
      <c r="E11" s="2112" t="s">
        <v>631</v>
      </c>
      <c r="F11" s="2112" t="s">
        <v>631</v>
      </c>
      <c r="H11" s="432"/>
      <c r="I11" s="2080" t="s">
        <v>100</v>
      </c>
      <c r="J11" s="1942" t="s">
        <v>699</v>
      </c>
      <c r="K11" s="2074" t="s">
        <v>311</v>
      </c>
      <c r="L11" s="874"/>
      <c r="M11" s="353" t="s">
        <v>696</v>
      </c>
      <c r="W11" s="1687">
        <v>48</v>
      </c>
    </row>
    <row customHeight="1" ht="48.29999999999999">
      <c r="B12" s="2109" t="s">
        <v>700</v>
      </c>
      <c r="C12" s="2109" t="s">
        <v>701</v>
      </c>
      <c r="D12" s="2108" t="s">
        <v>630</v>
      </c>
      <c r="E12" s="2112" t="s">
        <v>631</v>
      </c>
      <c r="F12" s="2112" t="s">
        <v>631</v>
      </c>
      <c r="H12" s="1744"/>
      <c r="I12" s="2080" t="s">
        <v>89</v>
      </c>
      <c r="J12" s="2087" t="s">
        <v>702</v>
      </c>
      <c r="K12" s="2074" t="s">
        <v>311</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2899D-E4B8-324D-F215-EC9A553F271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4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12"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119</v>
      </c>
      <c r="AF9" s="1692">
        <v>4</v>
      </c>
    </row>
    <row customHeight="1" ht="11.549999999999999">
      <c r="E10" s="767"/>
      <c r="F10" s="2423" t="s">
        <v>108</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87</v>
      </c>
      <c r="F14" s="1690" t="s">
        <v>307</v>
      </c>
      <c r="G14" s="1690" t="s">
        <v>569</v>
      </c>
      <c r="H14" s="1690" t="s">
        <v>308</v>
      </c>
      <c r="I14" s="1690" t="s">
        <v>308</v>
      </c>
      <c r="J14" s="2183"/>
      <c r="AF14" s="1687">
        <v>23</v>
      </c>
    </row>
    <row customHeight="1" ht="19.95">
      <c r="D15" s="1694"/>
      <c r="E15" s="1686" t="s">
        <v>112</v>
      </c>
      <c r="F15" s="763" t="s">
        <v>707</v>
      </c>
      <c r="G15" s="1702" t="s">
        <v>555</v>
      </c>
      <c r="H15" s="613"/>
      <c r="I15" s="613"/>
      <c r="J15" s="345" t="s">
        <v>708</v>
      </c>
      <c r="K15" s="599" t="s">
        <v>633</v>
      </c>
      <c r="AF15" s="1687">
        <v>19</v>
      </c>
    </row>
    <row customHeight="1" ht="35.699999999999996">
      <c r="D16" s="1694"/>
      <c r="E16" s="1686" t="s">
        <v>100</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312</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315</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8"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8" customFormat="1" customHeight="1" ht="24">
      <c r="A36" s="1045" t="s">
        <v>581</v>
      </c>
      <c r="C36" s="1692"/>
      <c r="D36" s="1694"/>
      <c r="E36" s="1720" t="s">
        <v>89</v>
      </c>
      <c r="F36" s="763" t="s">
        <v>751</v>
      </c>
      <c r="G36" s="1699" t="s">
        <v>555</v>
      </c>
      <c r="H36" s="613"/>
      <c r="I36" s="613"/>
      <c r="J36" s="345" t="s">
        <v>752</v>
      </c>
      <c r="K36" s="599"/>
      <c r="L36" s="1692"/>
      <c r="M36" s="1692"/>
      <c r="R36" s="1692"/>
      <c r="U36" s="600"/>
      <c r="AA36" s="1688"/>
      <c r="AB36" s="1688"/>
      <c r="AC36" s="1688"/>
      <c r="AD36" s="1688"/>
      <c r="AE36" s="1688"/>
      <c r="AF36" s="1216">
        <v>23</v>
      </c>
    </row>
    <row s="2848" customFormat="1" customHeight="1" ht="35.699999999999996">
      <c r="A37" s="1045"/>
      <c r="C37" s="1692"/>
      <c r="D37" s="1694"/>
      <c r="E37" s="1720" t="s">
        <v>329</v>
      </c>
      <c r="F37" s="1010" t="s">
        <v>753</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754</v>
      </c>
      <c r="G38" s="1699" t="s">
        <v>555</v>
      </c>
      <c r="H38" s="613"/>
      <c r="I38" s="613"/>
      <c r="J38" s="345" t="s">
        <v>755</v>
      </c>
      <c r="K38" s="599"/>
      <c r="L38" s="1692"/>
      <c r="M38" s="1692"/>
      <c r="R38" s="1692"/>
      <c r="U38" s="600"/>
      <c r="AA38" s="1688"/>
      <c r="AB38" s="1688"/>
      <c r="AC38" s="1688"/>
      <c r="AD38" s="1688"/>
      <c r="AE38" s="1688"/>
      <c r="AF38" s="1216">
        <v>19</v>
      </c>
    </row>
    <row s="2848"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8"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8"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8"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8" customFormat="1" customHeight="1" ht="35.699999999999996">
      <c r="A43" s="1043"/>
      <c r="C43" s="1692" t="s">
        <v>591</v>
      </c>
      <c r="D43" s="1694"/>
      <c r="E43" s="1720" t="s">
        <v>113</v>
      </c>
      <c r="F43" s="763" t="s">
        <v>632</v>
      </c>
      <c r="G43" s="1702" t="s">
        <v>768</v>
      </c>
      <c r="H43" s="457"/>
      <c r="I43" s="457"/>
      <c r="J43" s="345" t="s">
        <v>769</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770</v>
      </c>
      <c r="G44" s="1699" t="s">
        <v>771</v>
      </c>
      <c r="H44" s="601"/>
      <c r="I44" s="601"/>
      <c r="J44" s="345" t="s">
        <v>772</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773</v>
      </c>
      <c r="G45" s="1710" t="s">
        <v>774</v>
      </c>
      <c r="H45" s="601"/>
      <c r="I45" s="601"/>
      <c r="J45" s="345" t="s">
        <v>775</v>
      </c>
      <c r="K45" s="599"/>
      <c r="L45" s="1692"/>
      <c r="M45" s="1692"/>
      <c r="R45" s="1692"/>
      <c r="U45" s="600"/>
      <c r="AA45" s="1688"/>
      <c r="AB45" s="1688"/>
      <c r="AC45" s="1688"/>
      <c r="AD45" s="1688"/>
      <c r="AE45" s="1688"/>
      <c r="AF45" s="1216">
        <v>23</v>
      </c>
    </row>
    <row s="2848" customFormat="1" customHeight="1" ht="19.95">
      <c r="A46" s="1043"/>
      <c r="C46" s="1692"/>
      <c r="D46" s="1694"/>
      <c r="E46" s="1720" t="s">
        <v>114</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1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483C1-6E43-48B7-8F58-BEC19A953DC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4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12"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119</v>
      </c>
      <c r="AF9" s="1692">
        <v>1</v>
      </c>
    </row>
    <row customHeight="1" ht="11.549999999999999">
      <c r="E10" s="767"/>
      <c r="F10" s="2423" t="s">
        <v>108</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87</v>
      </c>
      <c r="F14" s="1716" t="s">
        <v>307</v>
      </c>
      <c r="G14" s="1716" t="s">
        <v>569</v>
      </c>
      <c r="H14" s="1716" t="s">
        <v>308</v>
      </c>
      <c r="I14" s="1716" t="s">
        <v>308</v>
      </c>
      <c r="J14" s="2183"/>
      <c r="AF14" s="1687">
        <v>23</v>
      </c>
    </row>
    <row customHeight="1" ht="19.95">
      <c r="D15" s="1694"/>
      <c r="E15" s="1686" t="s">
        <v>112</v>
      </c>
      <c r="F15" s="763" t="s">
        <v>778</v>
      </c>
      <c r="G15" s="1713" t="s">
        <v>555</v>
      </c>
      <c r="H15" s="613"/>
      <c r="I15" s="613"/>
      <c r="J15" s="345" t="s">
        <v>779</v>
      </c>
      <c r="K15" s="599" t="s">
        <v>633</v>
      </c>
      <c r="AF15" s="1687">
        <v>19</v>
      </c>
    </row>
    <row customHeight="1" ht="24">
      <c r="D16" s="1694"/>
      <c r="E16" s="1686" t="s">
        <v>100</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312</v>
      </c>
      <c r="F20" s="1723" t="s">
        <v>786</v>
      </c>
      <c r="G20" s="1710" t="s">
        <v>555</v>
      </c>
      <c r="H20" s="613"/>
      <c r="I20" s="613"/>
      <c r="J20" s="345"/>
      <c r="K20" s="599"/>
      <c r="AF20" s="1687">
        <v>34</v>
      </c>
    </row>
    <row customHeight="1" ht="48.29999999999999">
      <c r="D21" s="1694"/>
      <c r="E21" s="1720" t="s">
        <v>315</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8"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794</v>
      </c>
      <c r="G30" s="1710" t="s">
        <v>555</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795</v>
      </c>
      <c r="G31" s="1710" t="s">
        <v>555</v>
      </c>
      <c r="H31" s="613"/>
      <c r="I31" s="613"/>
      <c r="J31" s="345" t="s">
        <v>796</v>
      </c>
      <c r="K31" s="599"/>
      <c r="L31" s="1692"/>
      <c r="M31" s="1692"/>
      <c r="R31" s="1692"/>
      <c r="U31" s="600"/>
      <c r="AA31" s="1688"/>
      <c r="AB31" s="1688"/>
      <c r="AC31" s="1688"/>
      <c r="AD31" s="1688"/>
      <c r="AE31" s="1688"/>
      <c r="AF31" s="1216">
        <v>34</v>
      </c>
    </row>
    <row s="2848"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8"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8"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8" customFormat="1" customHeight="1" ht="35.699999999999996">
      <c r="A35" s="1043"/>
      <c r="C35" s="1692" t="s">
        <v>591</v>
      </c>
      <c r="D35" s="1694"/>
      <c r="E35" s="1720" t="s">
        <v>113</v>
      </c>
      <c r="F35" s="1717" t="s">
        <v>632</v>
      </c>
      <c r="G35" s="1713" t="s">
        <v>311</v>
      </c>
      <c r="H35" s="457"/>
      <c r="I35" s="457"/>
      <c r="J35" s="345" t="s">
        <v>803</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804</v>
      </c>
      <c r="G36" s="1710" t="s">
        <v>771</v>
      </c>
      <c r="H36" s="601"/>
      <c r="I36" s="601"/>
      <c r="J36" s="345" t="s">
        <v>772</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11"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1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1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1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1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1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1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1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1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4F852-496B-347B-9542-55E04FB183E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70"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108</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87</v>
      </c>
      <c r="E11" s="761" t="s">
        <v>809</v>
      </c>
      <c r="F11" s="761" t="s">
        <v>569</v>
      </c>
      <c r="G11" s="521" t="s">
        <v>308</v>
      </c>
      <c r="H11" s="521" t="s">
        <v>395</v>
      </c>
      <c r="I11" s="863" t="s">
        <v>308</v>
      </c>
      <c r="J11" s="864" t="s">
        <v>395</v>
      </c>
      <c r="K11" s="2288"/>
      <c r="L11" s="714"/>
      <c r="X11" s="565">
        <v>23</v>
      </c>
    </row>
    <row s="2849" customFormat="1" customHeight="1" ht="10.5">
      <c r="A12" s="1008"/>
      <c r="D12" s="1081" t="s">
        <v>112</v>
      </c>
      <c r="E12" s="1081" t="s">
        <v>100</v>
      </c>
      <c r="F12" s="1081" t="s">
        <v>89</v>
      </c>
      <c r="G12" s="1082" t="str">
        <f>G1&amp;".1"</f>
        <v>4.1</v>
      </c>
      <c r="H12" s="1082" t="str">
        <f>G1&amp;".2"</f>
        <v>4.2</v>
      </c>
      <c r="I12" s="1082" t="str">
        <f>I1&amp;".1"</f>
        <v>4.1</v>
      </c>
      <c r="J12" s="1082" t="str">
        <f>I1&amp;".2"</f>
        <v>4.2</v>
      </c>
      <c r="K12" s="1082"/>
      <c r="X12" s="567">
        <v>10</v>
      </c>
    </row>
    <row customHeight="1" ht="22.5" hidden="1">
      <c r="A13" s="2448" t="s">
        <v>810</v>
      </c>
      <c r="D13" s="1009" t="s">
        <v>112</v>
      </c>
      <c r="E13" s="335" t="s">
        <v>811</v>
      </c>
      <c r="F13" s="716" t="s">
        <v>812</v>
      </c>
      <c r="G13" s="613"/>
      <c r="H13" s="717"/>
      <c r="I13" s="613"/>
      <c r="J13" s="717"/>
      <c r="K13" s="345" t="s">
        <v>813</v>
      </c>
      <c r="L13" s="776"/>
      <c r="X13" s="561">
        <v>0</v>
      </c>
    </row>
    <row customHeight="1" ht="22.5" hidden="1">
      <c r="A14" s="2448"/>
      <c r="D14" s="595" t="s">
        <v>100</v>
      </c>
      <c r="E14" s="335" t="s">
        <v>814</v>
      </c>
      <c r="F14" s="716" t="s">
        <v>815</v>
      </c>
      <c r="G14" s="613"/>
      <c r="H14" s="718"/>
      <c r="I14" s="613"/>
      <c r="J14" s="718"/>
      <c r="K14" s="345" t="s">
        <v>816</v>
      </c>
      <c r="L14" s="776"/>
      <c r="X14" s="561">
        <v>0</v>
      </c>
    </row>
    <row s="2774" customFormat="1" customHeight="1" ht="78.75" hidden="1">
      <c r="A15" s="2448"/>
      <c r="B15" s="567"/>
      <c r="D15" s="1009" t="s">
        <v>89</v>
      </c>
      <c r="E15" s="763" t="s">
        <v>817</v>
      </c>
      <c r="F15" s="1006" t="s">
        <v>311</v>
      </c>
      <c r="G15" s="1006" t="s">
        <v>311</v>
      </c>
      <c r="H15" s="162"/>
      <c r="I15" s="1006" t="s">
        <v>311</v>
      </c>
      <c r="J15" s="162"/>
      <c r="K15" s="345" t="s">
        <v>818</v>
      </c>
      <c r="L15" s="776"/>
      <c r="X15" s="814">
        <v>0</v>
      </c>
    </row>
    <row s="2774" customFormat="1" customHeight="1" ht="22.5" hidden="1">
      <c r="A16" s="2448"/>
      <c r="B16" s="567"/>
      <c r="D16" s="1009" t="s">
        <v>329</v>
      </c>
      <c r="E16" s="1010" t="s">
        <v>819</v>
      </c>
      <c r="F16" s="1006" t="s">
        <v>820</v>
      </c>
      <c r="G16" s="873"/>
      <c r="H16" s="162"/>
      <c r="I16" s="873"/>
      <c r="J16" s="162"/>
      <c r="K16" s="345"/>
      <c r="L16" s="776"/>
      <c r="X16" s="814">
        <v>0</v>
      </c>
    </row>
    <row s="2774" customFormat="1" customHeight="1" ht="22.5" hidden="1">
      <c r="A17" s="2448"/>
      <c r="B17" s="567"/>
      <c r="D17" s="1009" t="s">
        <v>337</v>
      </c>
      <c r="E17" s="1010" t="s">
        <v>821</v>
      </c>
      <c r="F17" s="1006" t="s">
        <v>822</v>
      </c>
      <c r="G17" s="873"/>
      <c r="H17" s="162"/>
      <c r="I17" s="873"/>
      <c r="J17" s="162"/>
      <c r="K17" s="345"/>
      <c r="L17" s="776"/>
      <c r="X17" s="814">
        <v>0</v>
      </c>
    </row>
    <row s="2774" customFormat="1" customHeight="1" ht="33.75" hidden="1">
      <c r="A18" s="2448"/>
      <c r="B18" s="567"/>
      <c r="D18" s="1009" t="s">
        <v>339</v>
      </c>
      <c r="E18" s="1010" t="s">
        <v>823</v>
      </c>
      <c r="F18" s="1006" t="s">
        <v>574</v>
      </c>
      <c r="G18" s="736"/>
      <c r="H18" s="162"/>
      <c r="I18" s="736"/>
      <c r="J18" s="162"/>
      <c r="K18" s="345"/>
      <c r="L18" s="776"/>
      <c r="X18" s="814">
        <v>0</v>
      </c>
    </row>
    <row customHeight="1" ht="101.25" hidden="1">
      <c r="A19" s="2448"/>
      <c r="D19" s="1009" t="s">
        <v>90</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311</v>
      </c>
      <c r="G20" s="1006" t="s">
        <v>311</v>
      </c>
      <c r="H20" s="1005" t="s">
        <v>311</v>
      </c>
      <c r="I20" s="1006" t="s">
        <v>311</v>
      </c>
      <c r="J20" s="1005" t="s">
        <v>311</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311</v>
      </c>
      <c r="G23" s="1006" t="s">
        <v>311</v>
      </c>
      <c r="H23" s="1005" t="s">
        <v>311</v>
      </c>
      <c r="I23" s="1006" t="s">
        <v>311</v>
      </c>
      <c r="J23" s="1005" t="s">
        <v>311</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311</v>
      </c>
      <c r="G25" s="1006" t="s">
        <v>311</v>
      </c>
      <c r="H25" s="1005" t="s">
        <v>311</v>
      </c>
      <c r="I25" s="1006" t="s">
        <v>311</v>
      </c>
      <c r="J25" s="1005" t="s">
        <v>311</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311</v>
      </c>
      <c r="G28" s="1006" t="s">
        <v>311</v>
      </c>
      <c r="H28" s="1005" t="s">
        <v>311</v>
      </c>
      <c r="I28" s="1006" t="s">
        <v>311</v>
      </c>
      <c r="J28" s="1005" t="s">
        <v>311</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113</v>
      </c>
      <c r="E31" s="335" t="s">
        <v>850</v>
      </c>
      <c r="F31" s="716" t="s">
        <v>561</v>
      </c>
      <c r="G31" s="613"/>
      <c r="H31" s="718"/>
      <c r="I31" s="613"/>
      <c r="J31" s="718"/>
      <c r="K31" s="345" t="s">
        <v>851</v>
      </c>
      <c r="L31" s="776"/>
      <c r="X31" s="561">
        <v>0</v>
      </c>
    </row>
    <row customHeight="1" ht="56.25" hidden="1">
      <c r="A32" s="2448"/>
      <c r="D32" s="1009" t="s">
        <v>91</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c r="A37" s="2448" t="s">
        <v>856</v>
      </c>
      <c r="B37" s="567"/>
      <c r="D37" s="1009">
        <v>1</v>
      </c>
      <c r="E37" s="763" t="s">
        <v>857</v>
      </c>
      <c r="F37" s="716" t="s">
        <v>812</v>
      </c>
      <c r="G37" s="613"/>
      <c r="H37" s="575"/>
      <c r="I37" s="613"/>
      <c r="J37" s="575"/>
      <c r="K37" s="345" t="s">
        <v>858</v>
      </c>
      <c r="X37" s="814">
        <v>0</v>
      </c>
    </row>
    <row s="2774" customFormat="1" customHeight="1" ht="22.5">
      <c r="A38" s="2448"/>
      <c r="B38" s="567"/>
      <c r="D38" s="725" t="s">
        <v>100</v>
      </c>
      <c r="E38" s="1088" t="s">
        <v>859</v>
      </c>
      <c r="F38" s="1092" t="s">
        <v>549</v>
      </c>
      <c r="G38" s="1092" t="s">
        <v>549</v>
      </c>
      <c r="H38" s="1086"/>
      <c r="I38" s="1092" t="s">
        <v>549</v>
      </c>
      <c r="J38" s="1086"/>
      <c r="K38" s="1087"/>
      <c r="X38" s="814">
        <v>0</v>
      </c>
    </row>
    <row s="2774" customFormat="1" customHeight="1" ht="33.75">
      <c r="A39" s="2448"/>
      <c r="B39" s="567"/>
      <c r="D39" s="721" t="s">
        <v>714</v>
      </c>
      <c r="E39" s="779" t="s">
        <v>860</v>
      </c>
      <c r="F39" s="716" t="s">
        <v>861</v>
      </c>
      <c r="G39" s="724"/>
      <c r="H39" s="1079"/>
      <c r="I39" s="724"/>
      <c r="J39" s="1079"/>
      <c r="K39" s="345" t="s">
        <v>862</v>
      </c>
      <c r="X39" s="814">
        <v>0</v>
      </c>
    </row>
    <row s="2774" customFormat="1" customHeight="1" ht="33.75">
      <c r="A40" s="2448"/>
      <c r="B40" s="567"/>
      <c r="D40" s="721" t="s">
        <v>717</v>
      </c>
      <c r="E40" s="779" t="s">
        <v>863</v>
      </c>
      <c r="F40" s="1083" t="s">
        <v>864</v>
      </c>
      <c r="G40" s="797"/>
      <c r="H40" s="1079"/>
      <c r="I40" s="797"/>
      <c r="J40" s="1079"/>
      <c r="K40" s="345" t="s">
        <v>865</v>
      </c>
      <c r="X40" s="814">
        <v>0</v>
      </c>
    </row>
    <row s="2774" customFormat="1" customHeight="1" ht="22.5">
      <c r="A41" s="2448"/>
      <c r="B41" s="567"/>
      <c r="D41" s="721" t="s">
        <v>89</v>
      </c>
      <c r="E41" s="778" t="s">
        <v>866</v>
      </c>
      <c r="F41" s="716" t="s">
        <v>549</v>
      </c>
      <c r="G41" s="716" t="s">
        <v>549</v>
      </c>
      <c r="H41" s="1080"/>
      <c r="I41" s="716" t="s">
        <v>549</v>
      </c>
      <c r="J41" s="1080"/>
      <c r="K41" s="358"/>
      <c r="X41" s="814">
        <v>0</v>
      </c>
    </row>
    <row s="2774" customFormat="1" customHeight="1" ht="45">
      <c r="A42" s="2448"/>
      <c r="B42" s="567"/>
      <c r="D42" s="721" t="s">
        <v>329</v>
      </c>
      <c r="E42" s="779" t="s">
        <v>867</v>
      </c>
      <c r="F42" s="716" t="s">
        <v>561</v>
      </c>
      <c r="G42" s="613"/>
      <c r="H42" s="1080"/>
      <c r="I42" s="613"/>
      <c r="J42" s="1080"/>
      <c r="K42" s="358" t="s">
        <v>868</v>
      </c>
      <c r="X42" s="814">
        <v>0</v>
      </c>
    </row>
    <row s="2774" customFormat="1" customHeight="1" ht="45">
      <c r="A43" s="2448"/>
      <c r="B43" s="567"/>
      <c r="D43" s="721" t="s">
        <v>337</v>
      </c>
      <c r="E43" s="723" t="s">
        <v>869</v>
      </c>
      <c r="F43" s="1084" t="s">
        <v>561</v>
      </c>
      <c r="G43" s="798"/>
      <c r="H43" s="1079"/>
      <c r="I43" s="798"/>
      <c r="J43" s="1079"/>
      <c r="K43" s="358" t="s">
        <v>870</v>
      </c>
      <c r="X43" s="814">
        <v>0</v>
      </c>
    </row>
    <row s="2774" customFormat="1" customHeight="1" ht="11.25">
      <c r="A44" s="2448"/>
      <c r="B44" s="567"/>
      <c r="D44" s="721" t="s">
        <v>90</v>
      </c>
      <c r="E44" s="722" t="s">
        <v>871</v>
      </c>
      <c r="F44" s="716" t="s">
        <v>861</v>
      </c>
      <c r="G44" s="724"/>
      <c r="H44" s="1079"/>
      <c r="I44" s="724"/>
      <c r="J44" s="1079"/>
      <c r="K44" s="345"/>
      <c r="X44" s="814">
        <v>0</v>
      </c>
    </row>
    <row s="2774" customFormat="1" customHeight="1" ht="11.25">
      <c r="A45" s="2448"/>
      <c r="B45" s="567"/>
      <c r="D45" s="721" t="s">
        <v>756</v>
      </c>
      <c r="E45" s="723" t="s">
        <v>872</v>
      </c>
      <c r="F45" s="716" t="s">
        <v>861</v>
      </c>
      <c r="G45" s="724"/>
      <c r="H45" s="1079"/>
      <c r="I45" s="724"/>
      <c r="J45" s="1079"/>
      <c r="K45" s="345"/>
      <c r="X45" s="814">
        <v>0</v>
      </c>
    </row>
    <row s="2774" customFormat="1" customHeight="1" ht="11.25">
      <c r="A46" s="2448"/>
      <c r="B46" s="567"/>
      <c r="D46" s="721" t="s">
        <v>798</v>
      </c>
      <c r="E46" s="723" t="s">
        <v>873</v>
      </c>
      <c r="F46" s="716" t="s">
        <v>861</v>
      </c>
      <c r="G46" s="724"/>
      <c r="H46" s="1079"/>
      <c r="I46" s="724"/>
      <c r="J46" s="1079"/>
      <c r="K46" s="345"/>
      <c r="X46" s="814">
        <v>0</v>
      </c>
    </row>
    <row s="2774" customFormat="1" customHeight="1" ht="11.25">
      <c r="A47" s="2448"/>
      <c r="B47" s="567"/>
      <c r="D47" s="721" t="s">
        <v>801</v>
      </c>
      <c r="E47" s="723" t="s">
        <v>874</v>
      </c>
      <c r="F47" s="716" t="s">
        <v>861</v>
      </c>
      <c r="G47" s="724"/>
      <c r="H47" s="1079"/>
      <c r="I47" s="724"/>
      <c r="J47" s="1079"/>
      <c r="K47" s="345"/>
      <c r="X47" s="814">
        <v>0</v>
      </c>
    </row>
    <row s="2774" customFormat="1" customHeight="1" ht="11.25">
      <c r="A48" s="2448"/>
      <c r="B48" s="567"/>
      <c r="D48" s="721" t="s">
        <v>875</v>
      </c>
      <c r="E48" s="727" t="s">
        <v>876</v>
      </c>
      <c r="F48" s="716" t="s">
        <v>861</v>
      </c>
      <c r="G48" s="724"/>
      <c r="H48" s="1079"/>
      <c r="I48" s="724"/>
      <c r="J48" s="1079"/>
      <c r="K48" s="345"/>
      <c r="X48" s="814">
        <v>0</v>
      </c>
    </row>
    <row s="2774" customFormat="1" customHeight="1" ht="11.25">
      <c r="A49" s="2448"/>
      <c r="B49" s="567"/>
      <c r="D49" s="721" t="s">
        <v>877</v>
      </c>
      <c r="E49" s="727" t="s">
        <v>878</v>
      </c>
      <c r="F49" s="716" t="s">
        <v>861</v>
      </c>
      <c r="G49" s="724"/>
      <c r="H49" s="1079"/>
      <c r="I49" s="724"/>
      <c r="J49" s="1079"/>
      <c r="K49" s="345"/>
      <c r="X49" s="814">
        <v>0</v>
      </c>
    </row>
    <row s="2774" customFormat="1" customHeight="1" ht="11.25">
      <c r="A50" s="2448"/>
      <c r="B50" s="567"/>
      <c r="D50" s="721" t="s">
        <v>879</v>
      </c>
      <c r="E50" s="723" t="s">
        <v>880</v>
      </c>
      <c r="F50" s="716" t="s">
        <v>861</v>
      </c>
      <c r="G50" s="724"/>
      <c r="H50" s="1079"/>
      <c r="I50" s="724"/>
      <c r="J50" s="1079"/>
      <c r="K50" s="345"/>
      <c r="X50" s="814">
        <v>0</v>
      </c>
    </row>
    <row s="2774" customFormat="1" customHeight="1" ht="11.25">
      <c r="A51" s="2448"/>
      <c r="B51" s="567"/>
      <c r="D51" s="721" t="s">
        <v>881</v>
      </c>
      <c r="E51" s="723" t="s">
        <v>882</v>
      </c>
      <c r="F51" s="716" t="s">
        <v>861</v>
      </c>
      <c r="G51" s="724"/>
      <c r="H51" s="1079"/>
      <c r="I51" s="724"/>
      <c r="J51" s="1079"/>
      <c r="K51" s="345"/>
      <c r="X51" s="814">
        <v>0</v>
      </c>
    </row>
    <row s="2774" customFormat="1" customHeight="1" ht="45">
      <c r="A52" s="2448"/>
      <c r="B52" s="567"/>
      <c r="D52" s="721" t="s">
        <v>113</v>
      </c>
      <c r="E52" s="722" t="s">
        <v>883</v>
      </c>
      <c r="F52" s="716" t="s">
        <v>861</v>
      </c>
      <c r="G52" s="724"/>
      <c r="H52" s="1079"/>
      <c r="I52" s="724"/>
      <c r="J52" s="1079"/>
      <c r="K52" s="345"/>
      <c r="X52" s="814">
        <v>0</v>
      </c>
    </row>
    <row s="2774" customFormat="1" customHeight="1" ht="11.25">
      <c r="A53" s="2448"/>
      <c r="B53" s="567"/>
      <c r="D53" s="721" t="s">
        <v>318</v>
      </c>
      <c r="E53" s="723" t="s">
        <v>872</v>
      </c>
      <c r="F53" s="716" t="s">
        <v>861</v>
      </c>
      <c r="G53" s="724"/>
      <c r="H53" s="1079"/>
      <c r="I53" s="724"/>
      <c r="J53" s="1079"/>
      <c r="K53" s="345"/>
      <c r="X53" s="814">
        <v>0</v>
      </c>
    </row>
    <row s="2774" customFormat="1" customHeight="1" ht="11.25">
      <c r="A54" s="2448"/>
      <c r="B54" s="567"/>
      <c r="D54" s="721" t="s">
        <v>884</v>
      </c>
      <c r="E54" s="723" t="s">
        <v>873</v>
      </c>
      <c r="F54" s="716" t="s">
        <v>861</v>
      </c>
      <c r="G54" s="724"/>
      <c r="H54" s="1079"/>
      <c r="I54" s="724"/>
      <c r="J54" s="1079"/>
      <c r="K54" s="345"/>
      <c r="X54" s="814">
        <v>0</v>
      </c>
    </row>
    <row s="2774" customFormat="1" customHeight="1" ht="11.25">
      <c r="A55" s="2448"/>
      <c r="B55" s="567"/>
      <c r="D55" s="721" t="s">
        <v>885</v>
      </c>
      <c r="E55" s="723" t="s">
        <v>874</v>
      </c>
      <c r="F55" s="716" t="s">
        <v>861</v>
      </c>
      <c r="G55" s="724"/>
      <c r="H55" s="1079"/>
      <c r="I55" s="724"/>
      <c r="J55" s="1079"/>
      <c r="K55" s="345"/>
      <c r="X55" s="814">
        <v>0</v>
      </c>
    </row>
    <row s="2774" customFormat="1" customHeight="1" ht="11.25">
      <c r="A56" s="2448"/>
      <c r="B56" s="567"/>
      <c r="D56" s="721" t="s">
        <v>886</v>
      </c>
      <c r="E56" s="727" t="s">
        <v>876</v>
      </c>
      <c r="F56" s="716" t="s">
        <v>861</v>
      </c>
      <c r="G56" s="724"/>
      <c r="H56" s="1079"/>
      <c r="I56" s="724"/>
      <c r="J56" s="1079"/>
      <c r="K56" s="345"/>
      <c r="X56" s="814">
        <v>0</v>
      </c>
    </row>
    <row s="2774" customFormat="1" customHeight="1" ht="11.25">
      <c r="A57" s="2448"/>
      <c r="B57" s="567"/>
      <c r="D57" s="721" t="s">
        <v>887</v>
      </c>
      <c r="E57" s="727" t="s">
        <v>878</v>
      </c>
      <c r="F57" s="716" t="s">
        <v>861</v>
      </c>
      <c r="G57" s="724"/>
      <c r="H57" s="1079"/>
      <c r="I57" s="724"/>
      <c r="J57" s="1079"/>
      <c r="K57" s="345"/>
      <c r="X57" s="814">
        <v>0</v>
      </c>
    </row>
    <row s="2774" customFormat="1" customHeight="1" ht="11.25">
      <c r="A58" s="2448"/>
      <c r="B58" s="567"/>
      <c r="D58" s="721" t="s">
        <v>888</v>
      </c>
      <c r="E58" s="723" t="s">
        <v>880</v>
      </c>
      <c r="F58" s="716" t="s">
        <v>861</v>
      </c>
      <c r="G58" s="724"/>
      <c r="H58" s="1079"/>
      <c r="I58" s="724"/>
      <c r="J58" s="1079"/>
      <c r="K58" s="345"/>
      <c r="X58" s="814">
        <v>0</v>
      </c>
    </row>
    <row s="2774" customFormat="1" customHeight="1" ht="11.25">
      <c r="A59" s="2448"/>
      <c r="B59" s="567"/>
      <c r="D59" s="721" t="s">
        <v>889</v>
      </c>
      <c r="E59" s="723" t="s">
        <v>882</v>
      </c>
      <c r="F59" s="716" t="s">
        <v>861</v>
      </c>
      <c r="G59" s="724"/>
      <c r="H59" s="1079"/>
      <c r="I59" s="724"/>
      <c r="J59" s="1079"/>
      <c r="K59" s="345"/>
      <c r="X59" s="814">
        <v>0</v>
      </c>
    </row>
    <row s="2774" customFormat="1" customHeight="1" ht="33.75">
      <c r="A60" s="2448"/>
      <c r="B60" s="567"/>
      <c r="D60" s="721" t="s">
        <v>91</v>
      </c>
      <c r="E60" s="722" t="s">
        <v>890</v>
      </c>
      <c r="F60" s="777" t="s">
        <v>561</v>
      </c>
      <c r="G60" s="798"/>
      <c r="H60" s="1079"/>
      <c r="I60" s="798"/>
      <c r="J60" s="1079"/>
      <c r="K60" s="358" t="s">
        <v>891</v>
      </c>
      <c r="X60" s="814">
        <v>0</v>
      </c>
    </row>
    <row s="2774" customFormat="1" customHeight="1" ht="33.75">
      <c r="A61" s="2448"/>
      <c r="B61" s="567"/>
      <c r="D61" s="721" t="s">
        <v>92</v>
      </c>
      <c r="E61" s="722" t="s">
        <v>892</v>
      </c>
      <c r="F61" s="782" t="s">
        <v>822</v>
      </c>
      <c r="G61" s="724"/>
      <c r="H61" s="1079"/>
      <c r="I61" s="724"/>
      <c r="J61" s="1079"/>
      <c r="K61" s="345"/>
      <c r="X61" s="814">
        <v>0</v>
      </c>
    </row>
    <row s="2774" customFormat="1" customHeight="1" ht="22.5">
      <c r="A62" s="2448"/>
      <c r="B62" s="567" t="s">
        <v>591</v>
      </c>
      <c r="D62" s="721" t="s">
        <v>114</v>
      </c>
      <c r="E62" s="722" t="s">
        <v>893</v>
      </c>
      <c r="F62" s="782" t="s">
        <v>311</v>
      </c>
      <c r="G62" s="438"/>
      <c r="H62" s="1079"/>
      <c r="I62" s="438"/>
      <c r="J62" s="1079"/>
      <c r="K62" s="345" t="s">
        <v>634</v>
      </c>
      <c r="X62" s="814">
        <v>0</v>
      </c>
    </row>
    <row s="2774" customFormat="1" customHeight="1" ht="45">
      <c r="A63" s="2448"/>
      <c r="B63" s="567" t="s">
        <v>591</v>
      </c>
      <c r="D63" s="721" t="s">
        <v>894</v>
      </c>
      <c r="E63" s="723" t="s">
        <v>895</v>
      </c>
      <c r="F63" s="777" t="s">
        <v>311</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100</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312</v>
      </c>
      <c r="E68" s="1010" t="s">
        <v>901</v>
      </c>
      <c r="F68" s="716" t="s">
        <v>864</v>
      </c>
      <c r="G68" s="783"/>
      <c r="H68" s="575"/>
      <c r="I68" s="783"/>
      <c r="J68" s="575"/>
      <c r="K68" s="345"/>
      <c r="X68" s="814">
        <v>0</v>
      </c>
    </row>
    <row s="2774" customFormat="1" customHeight="1" ht="22.5" hidden="1">
      <c r="A69" s="2448"/>
      <c r="B69" s="567"/>
      <c r="D69" s="799" t="s">
        <v>315</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89</v>
      </c>
      <c r="E71" s="722" t="s">
        <v>904</v>
      </c>
      <c r="F71" s="716" t="s">
        <v>864</v>
      </c>
      <c r="G71" s="613"/>
      <c r="H71" s="1086"/>
      <c r="I71" s="613"/>
      <c r="J71" s="1086"/>
      <c r="K71" s="358"/>
      <c r="X71" s="814">
        <v>0</v>
      </c>
    </row>
    <row s="2774" customFormat="1" customHeight="1" ht="56.25" hidden="1">
      <c r="A72" s="2448"/>
      <c r="B72" s="567"/>
      <c r="D72" s="721" t="s">
        <v>90</v>
      </c>
      <c r="E72" s="722" t="s">
        <v>905</v>
      </c>
      <c r="F72" s="777" t="s">
        <v>561</v>
      </c>
      <c r="G72" s="798"/>
      <c r="H72" s="1079"/>
      <c r="I72" s="798"/>
      <c r="J72" s="1079"/>
      <c r="K72" s="358"/>
      <c r="X72" s="814">
        <v>0</v>
      </c>
    </row>
    <row s="2774" customFormat="1" customHeight="1" ht="33.75" hidden="1">
      <c r="A73" s="2448"/>
      <c r="B73" s="567"/>
      <c r="D73" s="721" t="s">
        <v>113</v>
      </c>
      <c r="E73" s="722" t="s">
        <v>906</v>
      </c>
      <c r="F73" s="782" t="s">
        <v>822</v>
      </c>
      <c r="G73" s="724"/>
      <c r="H73" s="1079"/>
      <c r="I73" s="724"/>
      <c r="J73" s="1079"/>
      <c r="K73" s="345"/>
      <c r="X73" s="814">
        <v>0</v>
      </c>
    </row>
    <row s="2774" customFormat="1" customHeight="1" ht="22.5" hidden="1">
      <c r="A74" s="2448"/>
      <c r="B74" s="567" t="s">
        <v>591</v>
      </c>
      <c r="D74" s="721" t="s">
        <v>91</v>
      </c>
      <c r="E74" s="722" t="s">
        <v>907</v>
      </c>
      <c r="F74" s="782" t="s">
        <v>311</v>
      </c>
      <c r="G74" s="438"/>
      <c r="H74" s="1079"/>
      <c r="I74" s="438"/>
      <c r="J74" s="1079"/>
      <c r="K74" s="345" t="s">
        <v>634</v>
      </c>
      <c r="X74" s="814">
        <v>0</v>
      </c>
    </row>
    <row s="2774" customFormat="1" customHeight="1" ht="45" hidden="1">
      <c r="A75" s="2448"/>
      <c r="B75" s="567" t="s">
        <v>591</v>
      </c>
      <c r="D75" s="721" t="s">
        <v>655</v>
      </c>
      <c r="E75" s="723" t="s">
        <v>908</v>
      </c>
      <c r="F75" s="777" t="s">
        <v>311</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100</v>
      </c>
      <c r="E78" s="722" t="s">
        <v>912</v>
      </c>
      <c r="F78" s="777" t="s">
        <v>812</v>
      </c>
      <c r="G78" s="780"/>
      <c r="H78" s="1079"/>
      <c r="I78" s="780"/>
      <c r="J78" s="1079"/>
      <c r="K78" s="345" t="s">
        <v>913</v>
      </c>
      <c r="X78" s="814">
        <v>0</v>
      </c>
    </row>
    <row s="2774" customFormat="1" customHeight="1" ht="22.5" hidden="1">
      <c r="A79" s="2448"/>
      <c r="B79" s="567"/>
      <c r="D79" s="721" t="s">
        <v>89</v>
      </c>
      <c r="E79" s="778" t="s">
        <v>914</v>
      </c>
      <c r="F79" s="716" t="s">
        <v>861</v>
      </c>
      <c r="G79" s="780"/>
      <c r="H79" s="1079"/>
      <c r="I79" s="780"/>
      <c r="J79" s="1079"/>
      <c r="K79" s="345" t="s">
        <v>915</v>
      </c>
      <c r="X79" s="814">
        <v>0</v>
      </c>
    </row>
    <row s="2774" customFormat="1" customHeight="1" ht="11.25" hidden="1">
      <c r="A80" s="2448"/>
      <c r="B80" s="567"/>
      <c r="D80" s="721" t="s">
        <v>329</v>
      </c>
      <c r="E80" s="779" t="s">
        <v>916</v>
      </c>
      <c r="F80" s="716" t="s">
        <v>861</v>
      </c>
      <c r="G80" s="780"/>
      <c r="H80" s="1079"/>
      <c r="I80" s="780"/>
      <c r="J80" s="1079"/>
      <c r="K80" s="345"/>
      <c r="X80" s="814">
        <v>0</v>
      </c>
    </row>
    <row s="2774" customFormat="1" customHeight="1" ht="11.25" hidden="1">
      <c r="A81" s="2448"/>
      <c r="B81" s="567"/>
      <c r="D81" s="721" t="s">
        <v>337</v>
      </c>
      <c r="E81" s="779" t="s">
        <v>917</v>
      </c>
      <c r="F81" s="716" t="s">
        <v>861</v>
      </c>
      <c r="G81" s="780"/>
      <c r="H81" s="1079"/>
      <c r="I81" s="780"/>
      <c r="J81" s="1079"/>
      <c r="K81" s="345"/>
      <c r="X81" s="814">
        <v>0</v>
      </c>
    </row>
    <row s="2774" customFormat="1" customHeight="1" ht="11.25" hidden="1">
      <c r="A82" s="2448"/>
      <c r="B82" s="567"/>
      <c r="D82" s="721" t="s">
        <v>339</v>
      </c>
      <c r="E82" s="779" t="s">
        <v>918</v>
      </c>
      <c r="F82" s="716" t="s">
        <v>861</v>
      </c>
      <c r="G82" s="780"/>
      <c r="H82" s="1079"/>
      <c r="I82" s="780"/>
      <c r="J82" s="1079"/>
      <c r="K82" s="345"/>
      <c r="X82" s="814">
        <v>0</v>
      </c>
    </row>
    <row s="2774" customFormat="1" customHeight="1" ht="11.25" hidden="1">
      <c r="A83" s="2448"/>
      <c r="B83" s="567"/>
      <c r="D83" s="721" t="s">
        <v>341</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90</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113</v>
      </c>
      <c r="E95" s="722" t="s">
        <v>930</v>
      </c>
      <c r="F95" s="781" t="s">
        <v>561</v>
      </c>
      <c r="G95" s="783"/>
      <c r="H95" s="1079"/>
      <c r="I95" s="783"/>
      <c r="J95" s="1079"/>
      <c r="K95" s="345" t="s">
        <v>931</v>
      </c>
      <c r="X95" s="814">
        <v>0</v>
      </c>
    </row>
    <row s="2774" customFormat="1" customHeight="1" ht="33.75" hidden="1">
      <c r="A96" s="2448"/>
      <c r="B96" s="567"/>
      <c r="D96" s="721" t="s">
        <v>91</v>
      </c>
      <c r="E96" s="722" t="s">
        <v>932</v>
      </c>
      <c r="F96" s="782" t="s">
        <v>822</v>
      </c>
      <c r="G96" s="784"/>
      <c r="H96" s="1079"/>
      <c r="I96" s="784"/>
      <c r="J96" s="1079"/>
      <c r="K96" s="345"/>
      <c r="X96" s="814">
        <v>0</v>
      </c>
    </row>
    <row s="2774" customFormat="1" customHeight="1" ht="22.5" hidden="1">
      <c r="A97" s="2448"/>
      <c r="B97" s="567" t="s">
        <v>591</v>
      </c>
      <c r="D97" s="721" t="s">
        <v>92</v>
      </c>
      <c r="E97" s="722" t="s">
        <v>933</v>
      </c>
      <c r="F97" s="782" t="s">
        <v>311</v>
      </c>
      <c r="G97" s="441"/>
      <c r="H97" s="1079"/>
      <c r="I97" s="441"/>
      <c r="J97" s="1079"/>
      <c r="K97" s="345" t="s">
        <v>634</v>
      </c>
      <c r="X97" s="814">
        <v>0</v>
      </c>
    </row>
    <row s="2774" customFormat="1" customHeight="1" ht="45" hidden="1">
      <c r="A98" s="2448"/>
      <c r="B98" s="567" t="s">
        <v>591</v>
      </c>
      <c r="D98" s="721" t="s">
        <v>934</v>
      </c>
      <c r="E98" s="723" t="s">
        <v>935</v>
      </c>
      <c r="F98" s="777" t="s">
        <v>311</v>
      </c>
      <c r="G98" s="441"/>
      <c r="H98" s="1079"/>
      <c r="I98" s="441"/>
      <c r="J98" s="1079"/>
      <c r="K98" s="345" t="s">
        <v>634</v>
      </c>
      <c r="X98" s="814">
        <v>0</v>
      </c>
    </row>
    <row s="2774" customFormat="1" customHeight="1" ht="95.25" hidden="1">
      <c r="A99" s="2448"/>
      <c r="B99" s="567" t="s">
        <v>591</v>
      </c>
      <c r="D99" s="721" t="s">
        <v>114</v>
      </c>
      <c r="E99" s="722" t="s">
        <v>936</v>
      </c>
      <c r="F99" s="777" t="s">
        <v>311</v>
      </c>
      <c r="G99" s="441"/>
      <c r="H99" s="1079"/>
      <c r="I99" s="441"/>
      <c r="J99" s="1079"/>
      <c r="K99" s="345" t="s">
        <v>634</v>
      </c>
      <c r="X99" s="814">
        <v>0</v>
      </c>
    </row>
    <row s="2774" customFormat="1" customHeight="1" ht="22.5" hidden="1">
      <c r="A100" s="2448"/>
      <c r="B100" s="567" t="s">
        <v>591</v>
      </c>
      <c r="D100" s="721" t="s">
        <v>150</v>
      </c>
      <c r="E100" s="722" t="s">
        <v>937</v>
      </c>
      <c r="F100" s="777" t="s">
        <v>311</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F25B6-45A6-F2AD-2E1F-7CBE2C6E8C9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9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336"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101</v>
      </c>
      <c r="D3" s="745" t="str">
        <f>B3&amp;".1"</f>
        <v>.1</v>
      </c>
      <c r="E3" s="746" t="s">
        <v>938</v>
      </c>
      <c r="F3" s="747" t="s">
        <v>311</v>
      </c>
      <c r="G3" s="742"/>
      <c r="H3" s="457"/>
      <c r="I3" s="742"/>
      <c r="J3" s="457"/>
      <c r="K3" s="345" t="s">
        <v>939</v>
      </c>
      <c r="V3" s="561">
        <v>0</v>
      </c>
    </row>
    <row customHeight="1" ht="15" hidden="1">
      <c r="A4" s="561"/>
      <c r="B4" s="2453"/>
      <c r="C4" s="2454"/>
      <c r="D4" s="745" t="str">
        <f>B3&amp;".2"</f>
        <v>.2</v>
      </c>
      <c r="E4" s="746" t="s">
        <v>940</v>
      </c>
      <c r="F4" s="747" t="s">
        <v>311</v>
      </c>
      <c r="G4" s="1794" t="s">
        <v>28</v>
      </c>
      <c r="H4" s="457"/>
      <c r="I4" s="1794" t="s">
        <v>28</v>
      </c>
      <c r="J4" s="457"/>
      <c r="K4" s="345" t="s">
        <v>941</v>
      </c>
      <c r="V4" s="561">
        <v>0</v>
      </c>
    </row>
    <row s="2848" customFormat="1" customHeight="1" ht="15" hidden="1">
      <c r="C5" s="728"/>
      <c r="U5" s="476"/>
      <c r="V5" s="473">
        <v>0</v>
      </c>
    </row>
    <row customHeight="1" ht="22.5" hidden="1">
      <c r="A6" s="561"/>
      <c r="B6" s="2453"/>
      <c r="C6" s="2454" t="s">
        <v>101</v>
      </c>
      <c r="D6" s="745" t="str">
        <f>B6&amp;".1"</f>
        <v>.1</v>
      </c>
      <c r="E6" s="746" t="s">
        <v>942</v>
      </c>
      <c r="F6" s="747" t="s">
        <v>311</v>
      </c>
      <c r="G6" s="742"/>
      <c r="H6" s="457"/>
      <c r="I6" s="742"/>
      <c r="J6" s="457"/>
      <c r="K6" s="345" t="s">
        <v>943</v>
      </c>
      <c r="V6" s="561">
        <v>0</v>
      </c>
    </row>
    <row customHeight="1" ht="15" hidden="1">
      <c r="A7" s="561"/>
      <c r="B7" s="2453"/>
      <c r="C7" s="2454"/>
      <c r="D7" s="745" t="str">
        <f>B6&amp;".2"</f>
        <v>.2</v>
      </c>
      <c r="E7" s="746" t="s">
        <v>940</v>
      </c>
      <c r="F7" s="747" t="s">
        <v>311</v>
      </c>
      <c r="G7" s="1794" t="s">
        <v>28</v>
      </c>
      <c r="H7" s="457"/>
      <c r="I7" s="1794" t="s">
        <v>28</v>
      </c>
      <c r="J7" s="457"/>
      <c r="K7" s="345" t="s">
        <v>941</v>
      </c>
      <c r="V7" s="561">
        <v>0</v>
      </c>
    </row>
    <row s="2848" customFormat="1" customHeight="1" ht="15" hidden="1">
      <c r="C8" s="728"/>
      <c r="U8" s="476"/>
      <c r="V8" s="473">
        <v>0</v>
      </c>
    </row>
    <row customHeight="1" ht="22.5" hidden="1">
      <c r="A9" s="561"/>
      <c r="B9" s="2453"/>
      <c r="C9" s="2454" t="s">
        <v>101</v>
      </c>
      <c r="D9" s="745" t="str">
        <f>B9&amp;".1"</f>
        <v>.1</v>
      </c>
      <c r="E9" s="746" t="s">
        <v>944</v>
      </c>
      <c r="F9" s="747" t="s">
        <v>311</v>
      </c>
      <c r="G9" s="753" t="s">
        <v>28</v>
      </c>
      <c r="H9" s="457" t="s">
        <v>28</v>
      </c>
      <c r="I9" s="753" t="s">
        <v>28</v>
      </c>
      <c r="J9" s="457" t="s">
        <v>28</v>
      </c>
      <c r="K9" s="345"/>
      <c r="V9" s="561">
        <v>0</v>
      </c>
    </row>
    <row customHeight="1" ht="15" hidden="1">
      <c r="A10" s="561"/>
      <c r="B10" s="2453"/>
      <c r="C10" s="2454"/>
      <c r="D10" s="745" t="str">
        <f>B9&amp;".2"</f>
        <v>.2</v>
      </c>
      <c r="E10" s="746" t="s">
        <v>945</v>
      </c>
      <c r="F10" s="747" t="s">
        <v>311</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311</v>
      </c>
      <c r="G11" s="1788" t="s">
        <v>28</v>
      </c>
      <c r="H11" s="457" t="s">
        <v>28</v>
      </c>
      <c r="I11" s="1788" t="s">
        <v>28</v>
      </c>
      <c r="J11" s="457" t="s">
        <v>28</v>
      </c>
      <c r="K11" s="345" t="s">
        <v>948</v>
      </c>
      <c r="V11" s="561">
        <v>0</v>
      </c>
    </row>
    <row s="2848" customFormat="1" customHeight="1" ht="15" hidden="1">
      <c r="C12" s="728"/>
      <c r="U12" s="476"/>
      <c r="V12" s="473">
        <v>0</v>
      </c>
    </row>
    <row customHeight="1" ht="33.75" hidden="1">
      <c r="A13" s="561"/>
      <c r="B13" s="2453"/>
      <c r="C13" s="2454" t="s">
        <v>101</v>
      </c>
      <c r="D13" s="745" t="str">
        <f>B13&amp;".1"</f>
        <v>.1</v>
      </c>
      <c r="E13" s="746" t="s">
        <v>949</v>
      </c>
      <c r="F13" s="747" t="s">
        <v>311</v>
      </c>
      <c r="G13" s="753" t="s">
        <v>28</v>
      </c>
      <c r="H13" s="457" t="s">
        <v>28</v>
      </c>
      <c r="I13" s="753" t="s">
        <v>28</v>
      </c>
      <c r="J13" s="457" t="s">
        <v>28</v>
      </c>
      <c r="K13" s="345" t="s">
        <v>950</v>
      </c>
      <c r="V13" s="561">
        <v>0</v>
      </c>
    </row>
    <row customHeight="1" ht="15" hidden="1">
      <c r="B14" s="2453"/>
      <c r="C14" s="2454"/>
      <c r="D14" s="745" t="str">
        <f>B13&amp;".2"</f>
        <v>.2</v>
      </c>
      <c r="E14" s="746" t="s">
        <v>951</v>
      </c>
      <c r="F14" s="747" t="s">
        <v>311</v>
      </c>
      <c r="G14" s="1788" t="s">
        <v>28</v>
      </c>
      <c r="H14" s="457" t="s">
        <v>28</v>
      </c>
      <c r="I14" s="1788" t="s">
        <v>28</v>
      </c>
      <c r="J14" s="457" t="s">
        <v>28</v>
      </c>
      <c r="K14" s="345" t="s">
        <v>952</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108</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87</v>
      </c>
      <c r="E30" s="816" t="s">
        <v>307</v>
      </c>
      <c r="F30" s="816" t="s">
        <v>569</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311</v>
      </c>
      <c r="G32" s="869" t="s">
        <v>311</v>
      </c>
      <c r="H32" s="869" t="s">
        <v>311</v>
      </c>
      <c r="I32" s="747" t="s">
        <v>311</v>
      </c>
      <c r="J32" s="747" t="s">
        <v>311</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311</v>
      </c>
      <c r="G34" s="876" t="s">
        <v>311</v>
      </c>
      <c r="H34" s="876" t="s">
        <v>311</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311</v>
      </c>
      <c r="G36" s="870" t="s">
        <v>959</v>
      </c>
      <c r="H36" s="869" t="s">
        <v>311</v>
      </c>
      <c r="I36" s="580" t="s">
        <v>959</v>
      </c>
      <c r="J36" s="747" t="s">
        <v>311</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311</v>
      </c>
      <c r="G38" s="870" t="s">
        <v>959</v>
      </c>
      <c r="H38" s="871" t="s">
        <v>311</v>
      </c>
      <c r="I38" s="580" t="s">
        <v>959</v>
      </c>
      <c r="J38" s="577" t="s">
        <v>311</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89808-28CD-374F-60EB-494A438DC18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70"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88</v>
      </c>
      <c r="R10" s="971" t="s">
        <v>980</v>
      </c>
      <c r="S10" s="971" t="s">
        <v>981</v>
      </c>
      <c r="T10" s="972" t="s">
        <v>982</v>
      </c>
      <c r="U10" s="971" t="s">
        <v>88</v>
      </c>
      <c r="V10" s="971" t="s">
        <v>983</v>
      </c>
      <c r="W10" s="971" t="s">
        <v>981</v>
      </c>
      <c r="X10" s="972" t="s">
        <v>982</v>
      </c>
      <c r="Y10" s="357" t="s">
        <v>984</v>
      </c>
      <c r="Z10" s="2157" t="s">
        <v>87</v>
      </c>
      <c r="AA10" s="2159"/>
      <c r="AB10" s="1105" t="s">
        <v>985</v>
      </c>
      <c r="AE10" s="814">
        <v>41</v>
      </c>
    </row>
    <row s="2849"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14304-A201-5249-515C-43A9EB0AD7D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70"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1009</v>
      </c>
      <c r="K12" s="2183"/>
      <c r="L12" s="2288"/>
      <c r="M12" s="2288"/>
      <c r="N12" s="2183"/>
      <c r="O12" s="2183"/>
      <c r="P12" s="2474"/>
      <c r="Q12" s="2474"/>
      <c r="R12" s="2474"/>
      <c r="S12" s="1190" t="s">
        <v>85</v>
      </c>
      <c r="T12" s="1190" t="s">
        <v>86</v>
      </c>
      <c r="U12" s="1190" t="s">
        <v>84</v>
      </c>
      <c r="V12" s="1190" t="s">
        <v>1010</v>
      </c>
      <c r="W12" s="1190" t="s">
        <v>84</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BFBE2-D9D5-2BF7-2123-E84689C66B3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70"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312</v>
      </c>
      <c r="G30" s="1293" t="s">
        <v>1050</v>
      </c>
      <c r="H30" s="1292">
        <f>SUM(I30:J30)</f>
        <v>0</v>
      </c>
      <c r="I30" s="1291"/>
      <c r="J30" s="1281"/>
      <c r="K30" s="1290"/>
      <c r="W30" s="1211">
        <v>11</v>
      </c>
    </row>
    <row customHeight="1" ht="11.549999999999999">
      <c r="F31" s="1286" t="s">
        <v>315</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329</v>
      </c>
      <c r="G33" s="1293" t="s">
        <v>1053</v>
      </c>
      <c r="H33" s="1292">
        <f>SUM(I33:J33)</f>
        <v>0</v>
      </c>
      <c r="I33" s="1291"/>
      <c r="J33" s="1281"/>
      <c r="K33" s="1290"/>
      <c r="W33" s="1211">
        <v>46</v>
      </c>
    </row>
    <row customHeight="1" ht="11.549999999999999">
      <c r="F34" s="1286" t="s">
        <v>337</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112</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100</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312</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315</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D5A88-11C7-46C5-82B8-C414B92B960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65" width="4.7109375" hidden="1" customWidth="1"/>
    <col min="2" max="2" style="4568" width="4.7109375" hidden="1" customWidth="1"/>
    <col min="3" max="4" style="4565" width="4.7109375" hidden="1" customWidth="1"/>
    <col min="5" max="5" style="4565" width="3.00390625" customWidth="1"/>
    <col min="6" max="6" style="4565" width="6.00390625" customWidth="1"/>
    <col min="7" max="7" style="4565" width="18.00390625" customWidth="1"/>
    <col min="8" max="8" style="4565" width="27.00390625" customWidth="1"/>
    <col min="9" max="9" style="4565" width="18.00390625" customWidth="1"/>
    <col min="10" max="14" style="4565" width="0.8515625" hidden="1" customWidth="1"/>
    <col min="15" max="28" style="4565" width="21.7109375" hidden="1" customWidth="1"/>
    <col min="29" max="71" style="4565" width="0.8515625" hidden="1" customWidth="1"/>
    <col min="72" max="79" style="4565" width="21.7109375" customWidth="1"/>
    <col min="80" max="81" style="4565" width="29.140625" customWidth="1"/>
    <col min="82" max="89" style="4565" width="21.7109375" customWidth="1"/>
    <col min="90" max="102" style="4565" width="0.7109375" customWidth="1"/>
    <col min="103" max="114" style="4565" width="21.7109375" hidden="1" customWidth="1"/>
    <col min="115" max="178" style="4565" width="0.7109375" hidden="1" customWidth="1"/>
    <col min="179" max="179" style="4565" width="0.140625" customWidth="1"/>
    <col min="180" max="184" style="4565" width="8.00390625" customWidth="1"/>
    <col min="185" max="185" style="4565" width="9.140625" hidden="1"/>
  </cols>
  <sheetData>
    <row s="4500" customFormat="1" customHeight="1" ht="12" hidden="1">
      <c r="B1" s="979"/>
      <c r="C1" s="980"/>
      <c r="D1" s="980"/>
      <c r="GC1" s="978" t="s">
        <v>14</v>
      </c>
    </row>
    <row s="450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0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0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1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15"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1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15"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0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0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00"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0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00" customFormat="1" customHeight="1" ht="12.75">
      <c r="A22" s="997"/>
      <c r="B22" s="997"/>
      <c r="C22" s="997"/>
      <c r="D22" s="997"/>
      <c r="E22" s="997"/>
      <c r="FX22" s="997"/>
      <c r="FY22" s="997"/>
      <c r="FZ22" s="997"/>
      <c r="GA22" s="997"/>
      <c r="GB22" s="997"/>
      <c r="GC22" s="978">
        <v>12</v>
      </c>
    </row>
    <row s="456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9A258-5178-448C-0AA7-B6C8D441D4D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9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336" width="10.00390625" customWidth="1"/>
    <col min="19" max="19" style="2774" width="10.57421875" hidden="1"/>
  </cols>
  <sheetData>
    <row s="2848" customFormat="1" customHeight="1" ht="15" hidden="1">
      <c r="C1" s="728"/>
      <c r="H1" s="473">
        <v>4</v>
      </c>
      <c r="R1" s="476"/>
      <c r="S1" s="473" t="s">
        <v>14</v>
      </c>
    </row>
    <row customHeight="1" ht="22.5" hidden="1">
      <c r="C2" s="1984" t="s">
        <v>101</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108</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87</v>
      </c>
      <c r="E13" s="816" t="s">
        <v>307</v>
      </c>
      <c r="F13" s="816" t="s">
        <v>569</v>
      </c>
      <c r="G13" s="864" t="s">
        <v>308</v>
      </c>
      <c r="H13" s="810" t="s">
        <v>308</v>
      </c>
      <c r="I13" s="2183"/>
      <c r="S13" s="561">
        <v>34</v>
      </c>
    </row>
    <row customHeight="1" ht="15" hidden="1">
      <c r="C14" s="232"/>
      <c r="D14" s="649" t="s">
        <v>112</v>
      </c>
      <c r="E14" s="649" t="s">
        <v>100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1118</v>
      </c>
      <c r="E20" s="744"/>
      <c r="F20" s="565"/>
      <c r="G20" s="565"/>
      <c r="H20" s="565"/>
      <c r="I20" s="1819"/>
      <c r="S20" s="561">
        <v>0</v>
      </c>
    </row>
    <row customHeight="1" ht="29.25">
      <c r="C21" s="507"/>
      <c r="D21" s="595" t="s">
        <v>318</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18394-8A02-8436-10BB-F8EC4881A99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50" width="9.140625" hidden="1" customWidth="1"/>
    <col min="2" max="2" style="2848" width="9.140625" hidden="1" customWidth="1"/>
    <col min="3" max="3" style="3647"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87</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311</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311</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311</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100</v>
      </c>
      <c r="E23" s="253" t="s">
        <v>1125</v>
      </c>
      <c r="F23" s="1726" t="s">
        <v>311</v>
      </c>
      <c r="G23" s="401"/>
      <c r="I23" s="1680"/>
      <c r="J23" s="1680"/>
      <c r="Q23" s="1687">
        <v>0</v>
      </c>
    </row>
    <row s="2774" customFormat="1" customHeight="1" ht="14.25" hidden="1">
      <c r="A24" s="399"/>
      <c r="B24" s="1216"/>
      <c r="C24" s="432"/>
      <c r="D24" s="1729" t="s">
        <v>711</v>
      </c>
      <c r="E24" s="1728" t="s">
        <v>1126</v>
      </c>
      <c r="F24" s="1726" t="s">
        <v>311</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17788-C4E5-A87D-FA5B-87712C1FC2D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101</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101</v>
      </c>
      <c r="D4" s="1729"/>
      <c r="E4" s="261" t="s">
        <v>1129</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101</v>
      </c>
      <c r="D6" s="1729"/>
      <c r="E6" s="262" t="s">
        <v>1130</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101</v>
      </c>
      <c r="D8" s="1729"/>
      <c r="E8" s="262" t="s">
        <v>1131</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101</v>
      </c>
      <c r="D10" s="1729"/>
      <c r="E10" s="262" t="s">
        <v>1132</v>
      </c>
      <c r="F10" s="1726"/>
      <c r="G10" s="1730"/>
      <c r="H10" s="1726" t="s">
        <v>311</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87</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311</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311</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329</v>
      </c>
      <c r="E26" s="255"/>
      <c r="F26" s="254"/>
      <c r="G26" s="254" t="s">
        <v>311</v>
      </c>
      <c r="H26" s="269"/>
      <c r="I26" s="2225" t="s">
        <v>1139</v>
      </c>
      <c r="M26" s="139">
        <v>14</v>
      </c>
    </row>
    <row customHeight="1" ht="15.75">
      <c r="A27" s="1739" t="s">
        <v>112</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311</v>
      </c>
      <c r="I29" s="2225" t="s">
        <v>1140</v>
      </c>
      <c r="M29" s="139">
        <v>20</v>
      </c>
    </row>
    <row customHeight="1" ht="15.75">
      <c r="A30" s="1739" t="s">
        <v>100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1141</v>
      </c>
      <c r="E33" s="262" t="s">
        <v>1130</v>
      </c>
      <c r="F33" s="254"/>
      <c r="G33" s="313"/>
      <c r="H33" s="254" t="s">
        <v>311</v>
      </c>
      <c r="I33" s="2225" t="s">
        <v>1142</v>
      </c>
      <c r="M33" s="139">
        <v>14</v>
      </c>
    </row>
    <row customHeight="1" ht="15.75">
      <c r="A34" s="1739" t="s">
        <v>89</v>
      </c>
      <c r="C34" s="152"/>
      <c r="D34" s="165"/>
      <c r="E34" s="260" t="s">
        <v>327</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1143</v>
      </c>
      <c r="E36" s="262" t="s">
        <v>1131</v>
      </c>
      <c r="F36" s="254"/>
      <c r="G36" s="313"/>
      <c r="H36" s="254" t="s">
        <v>311</v>
      </c>
      <c r="I36" s="2199" t="s">
        <v>1144</v>
      </c>
      <c r="M36" s="139">
        <v>14</v>
      </c>
    </row>
    <row customHeight="1" ht="15.75">
      <c r="A37" s="1739" t="s">
        <v>90</v>
      </c>
      <c r="C37" s="152"/>
      <c r="D37" s="165"/>
      <c r="E37" s="260" t="s">
        <v>327</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886</v>
      </c>
      <c r="E39" s="262" t="s">
        <v>1132</v>
      </c>
      <c r="F39" s="254"/>
      <c r="G39" s="263"/>
      <c r="H39" s="254" t="s">
        <v>311</v>
      </c>
      <c r="I39" s="2225" t="s">
        <v>1145</v>
      </c>
      <c r="L39" s="211" t="s">
        <v>1133</v>
      </c>
      <c r="M39" s="139">
        <v>14</v>
      </c>
    </row>
    <row customHeight="1" ht="15.75">
      <c r="A40" s="1739" t="s">
        <v>113</v>
      </c>
      <c r="C40" s="152"/>
      <c r="D40" s="165"/>
      <c r="E40" s="260" t="s">
        <v>327</v>
      </c>
      <c r="F40" s="256"/>
      <c r="G40" s="256"/>
      <c r="H40" s="257"/>
      <c r="I40" s="2227"/>
      <c r="M40" s="139">
        <v>15</v>
      </c>
    </row>
    <row s="4645"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84957-3C3E-B88C-2437-17BE4DF0B15E}" mc:Ignorable="x14ac xr xr2 xr3">
  <sheetPr>
    <tabColor theme="6" tint="0.4"/>
  </sheetPr>
  <dimension ref="A1:AH332"/>
  <sheetViews>
    <sheetView topLeftCell="A1" showGridLines="0" zoomScale="90" workbookViewId="0">
      <selection activeCell="K176" sqref="K176"/>
    </sheetView>
  </sheetViews>
  <sheetFormatPr defaultColWidth="10.57421875" customHeight="1" defaultRowHeight="14.25"/>
  <cols>
    <col min="1" max="2" style="4648" width="25.140625" hidden="1" customWidth="1"/>
    <col min="3" max="3" style="3356" width="9.140625" hidden="1" customWidth="1"/>
    <col min="4" max="4" style="364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1687</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87</v>
      </c>
      <c r="F20" s="2280" t="s">
        <v>124</v>
      </c>
      <c r="G20" s="2280" t="s">
        <v>125</v>
      </c>
      <c r="H20" s="2442" t="s">
        <v>1149</v>
      </c>
      <c r="I20" s="2443"/>
      <c r="J20" s="2489"/>
      <c r="K20" s="2280" t="s">
        <v>308</v>
      </c>
      <c r="L20" s="2280" t="s">
        <v>395</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112</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311</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311</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c r="A51" s="1836" t="s">
        <v>227</v>
      </c>
      <c r="B51" s="1836" t="s">
        <v>228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холодное водоснабжение</v>
      </c>
      <c r="H51" s="1918"/>
      <c r="I51" s="4679">
        <v>45658</v>
      </c>
      <c r="J51" s="4680">
        <v>46022</v>
      </c>
      <c r="K51" s="1921" t="s">
        <v>1153</v>
      </c>
      <c r="L51" s="1918" t="s">
        <v>311</v>
      </c>
      <c r="M51" s="2226"/>
      <c r="N51" s="390"/>
      <c r="O51" s="1680"/>
      <c r="P51" s="1680"/>
      <c r="AH51" s="1687">
        <v>0</v>
      </c>
    </row>
    <row s="2774" customFormat="1" customHeight="1" ht="18.75">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100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682" t="s">
        <v>1154</v>
      </c>
      <c r="M85" s="401" t="s">
        <v>1155</v>
      </c>
      <c r="N85" s="390"/>
      <c r="AH85" s="430">
        <v>34</v>
      </c>
    </row>
    <row customHeight="1" ht="19.95">
      <c r="A86" s="1836"/>
      <c r="B86" s="1836"/>
      <c r="D86" s="432"/>
      <c r="E86" s="203" t="s">
        <v>89</v>
      </c>
      <c r="F86" s="2516" t="s">
        <v>1156</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311</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c r="A114" s="1836" t="s">
        <v>227</v>
      </c>
      <c r="B114" s="1836" t="s">
        <v>228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Тариф на холодное водоснабжение</v>
      </c>
      <c r="H114" s="1918"/>
      <c r="I114" s="4679">
        <v>45658</v>
      </c>
      <c r="J114" s="4680">
        <v>46022</v>
      </c>
      <c r="K114" s="1834">
        <v>4643.37</v>
      </c>
      <c r="L114" s="1918" t="s">
        <v>311</v>
      </c>
      <c r="M114" s="397"/>
      <c r="N114" s="390"/>
      <c r="O114" s="1680"/>
      <c r="P114" s="1680"/>
      <c r="AH114" s="1687">
        <v>0</v>
      </c>
    </row>
    <row s="2774" customFormat="1" customHeight="1" ht="18.75">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311</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c r="A175" s="1836" t="s">
        <v>227</v>
      </c>
      <c r="B175" s="1836" t="s">
        <v>228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Тариф на холодное водоснабжение</v>
      </c>
      <c r="H175" s="1918"/>
      <c r="I175" s="4679">
        <v>45658</v>
      </c>
      <c r="J175" s="4680">
        <v>46022</v>
      </c>
      <c r="K175" s="1834">
        <v>39.61</v>
      </c>
      <c r="L175" s="1918" t="s">
        <v>311</v>
      </c>
      <c r="M175" s="397"/>
      <c r="N175" s="390"/>
      <c r="O175" s="1680"/>
      <c r="P175" s="1680"/>
      <c r="AH175" s="1687">
        <v>0</v>
      </c>
    </row>
    <row s="2774" customFormat="1" customHeight="1" ht="18.75">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311</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c r="A236" s="1836" t="s">
        <v>227</v>
      </c>
      <c r="B236" s="1836" t="s">
        <v>228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Тариф на холодное водоснабжение</v>
      </c>
      <c r="H236" s="1918"/>
      <c r="I236" s="4679">
        <v>45658</v>
      </c>
      <c r="J236" s="4680">
        <v>46022</v>
      </c>
      <c r="K236" s="1834">
        <v>0</v>
      </c>
      <c r="L236" s="1918" t="s">
        <v>311</v>
      </c>
      <c r="M236" s="397"/>
      <c r="N236" s="390"/>
      <c r="O236" s="1680"/>
      <c r="P236" s="1680"/>
      <c r="AH236" s="1687">
        <v>0</v>
      </c>
    </row>
    <row s="2774" customFormat="1" customHeight="1" ht="18.75">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311</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c r="A297" s="1836" t="s">
        <v>227</v>
      </c>
      <c r="B297" s="1836" t="s">
        <v>228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Тариф на холодное водоснабжение</v>
      </c>
      <c r="H297" s="1918"/>
      <c r="I297" s="4679">
        <v>45658</v>
      </c>
      <c r="J297" s="4680">
        <v>46022</v>
      </c>
      <c r="K297" s="1834">
        <v>0</v>
      </c>
      <c r="L297" s="1918" t="s">
        <v>311</v>
      </c>
      <c r="M297" s="397"/>
      <c r="N297" s="390"/>
      <c r="O297" s="1680"/>
      <c r="P297" s="1680"/>
      <c r="AH297" s="1687">
        <v>0</v>
      </c>
    </row>
    <row s="2774" customFormat="1" customHeight="1" ht="18.75">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4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42a15530-fb3d-4833-a66e-4bbf6565a3cc" xr:uid="{270B36A8-CF47-1ED1-A66B-E90427DA125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7FA52-5CF1-293E-CCDB-78A4D7398355}"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3650" width="9.140625" hidden="1" customWidth="1"/>
    <col min="2" max="2" style="2848" width="9.140625" hidden="1" customWidth="1"/>
    <col min="3" max="3" style="364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87</v>
      </c>
      <c r="E9" s="164" t="s">
        <v>307</v>
      </c>
      <c r="F9" s="164" t="s">
        <v>308</v>
      </c>
      <c r="G9" s="164" t="s">
        <v>395</v>
      </c>
      <c r="H9" s="2445"/>
      <c r="R9" s="430">
        <v>23</v>
      </c>
    </row>
    <row customHeight="1" ht="14.699999999999998">
      <c r="A10" s="399"/>
      <c r="C10" s="432"/>
      <c r="D10" s="203" t="s">
        <v>112</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1158</v>
      </c>
      <c r="G10" s="269" t="s">
        <v>1159</v>
      </c>
      <c r="H10" s="2225" t="s">
        <v>1160</v>
      </c>
      <c r="R10" s="430">
        <v>14</v>
      </c>
    </row>
    <row customHeight="1" ht="14.699999999999998">
      <c r="A11" s="399"/>
      <c r="C11" s="432"/>
      <c r="D11" s="203" t="s">
        <v>100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1161</v>
      </c>
      <c r="G11" s="269" t="s">
        <v>1162</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t="s">
        <v>1161</v>
      </c>
      <c r="G12" s="269" t="s">
        <v>1163</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t="s">
        <v>1161</v>
      </c>
      <c r="G13" s="269" t="s">
        <v>1163</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15a5a5f2-45d0-437b-8061-a7c6eee82974" xr:uid="{A15B7B5B-7EA9-B677-01A8-06EAC38772E5}"/>
    <hyperlink ref="G11" r:id="rId3" tooltip="http://rzd.ru/" xr:uid="{38C84B3A-8A2B-4CD5-9F4A-ACFE6A0FC90C}"/>
    <hyperlink ref="G12" r:id="rId4" tooltip="http://tender.rzd.ru/" xr:uid="{E5594731-9872-209F-CA08-ECDB65D88211}"/>
    <hyperlink ref="G13" r:id="rId5" tooltip="http://tender.rzd.ru/" xr:uid="{5ACA048A-4F49-14FC-E7BF-5CDC05249B9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13BDF-63A8-3172-32E7-9AD71F4E0EB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9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336"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108</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87</v>
      </c>
      <c r="E13" s="863" t="s">
        <v>307</v>
      </c>
      <c r="F13" s="863" t="s">
        <v>569</v>
      </c>
      <c r="G13" s="864" t="s">
        <v>308</v>
      </c>
      <c r="H13" s="863" t="s">
        <v>395</v>
      </c>
      <c r="I13" s="864" t="s">
        <v>308</v>
      </c>
      <c r="J13" s="863" t="s">
        <v>395</v>
      </c>
      <c r="K13" s="2288"/>
      <c r="V13" s="561">
        <v>34</v>
      </c>
    </row>
    <row customHeight="1" ht="15" hidden="1">
      <c r="C14" s="232"/>
      <c r="D14" s="649" t="s">
        <v>112</v>
      </c>
      <c r="E14" s="649" t="s">
        <v>100</v>
      </c>
      <c r="F14" s="649" t="s">
        <v>89</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1165</v>
      </c>
      <c r="F17" s="577" t="s">
        <v>311</v>
      </c>
      <c r="G17" s="734"/>
      <c r="H17" s="734"/>
      <c r="I17" s="734"/>
      <c r="J17" s="734"/>
      <c r="K17" s="345" t="s">
        <v>1166</v>
      </c>
      <c r="V17" s="561">
        <v>0</v>
      </c>
    </row>
    <row customHeight="1" ht="48.29999999999999">
      <c r="A18" s="561"/>
      <c r="C18" s="582"/>
      <c r="D18" s="577">
        <v>3</v>
      </c>
      <c r="E18" s="335" t="s">
        <v>817</v>
      </c>
      <c r="F18" s="577" t="s">
        <v>311</v>
      </c>
      <c r="G18" s="865" t="s">
        <v>311</v>
      </c>
      <c r="H18" s="866" t="s">
        <v>311</v>
      </c>
      <c r="I18" s="577" t="s">
        <v>311</v>
      </c>
      <c r="J18" s="634" t="s">
        <v>311</v>
      </c>
      <c r="K18" s="345" t="s">
        <v>1167</v>
      </c>
      <c r="V18" s="561">
        <v>46</v>
      </c>
    </row>
    <row customHeight="1" ht="35.699999999999996">
      <c r="A19" s="561"/>
      <c r="C19" s="582"/>
      <c r="D19" s="595" t="s">
        <v>329</v>
      </c>
      <c r="E19" s="615" t="s">
        <v>819</v>
      </c>
      <c r="F19" s="577" t="s">
        <v>820</v>
      </c>
      <c r="G19" s="873"/>
      <c r="H19" s="162"/>
      <c r="I19" s="873"/>
      <c r="J19" s="874"/>
      <c r="K19" s="735"/>
      <c r="V19" s="561">
        <v>34</v>
      </c>
    </row>
    <row customHeight="1" ht="35.699999999999996">
      <c r="A20" s="561"/>
      <c r="C20" s="582"/>
      <c r="D20" s="1946" t="s">
        <v>337</v>
      </c>
      <c r="E20" s="615" t="s">
        <v>821</v>
      </c>
      <c r="F20" s="577" t="s">
        <v>822</v>
      </c>
      <c r="G20" s="873"/>
      <c r="H20" s="162"/>
      <c r="I20" s="873"/>
      <c r="J20" s="162"/>
      <c r="K20" s="735"/>
      <c r="V20" s="561">
        <v>34</v>
      </c>
    </row>
    <row customHeight="1" ht="48.29999999999999">
      <c r="A21" s="561"/>
      <c r="C21" s="582"/>
      <c r="D21" s="1946" t="s">
        <v>339</v>
      </c>
      <c r="E21" s="615" t="s">
        <v>823</v>
      </c>
      <c r="F21" s="577" t="s">
        <v>574</v>
      </c>
      <c r="G21" s="736"/>
      <c r="H21" s="162"/>
      <c r="I21" s="736"/>
      <c r="J21" s="162"/>
      <c r="K21" s="735"/>
      <c r="V21" s="561">
        <v>46</v>
      </c>
    </row>
    <row customHeight="1" ht="67.5" hidden="1">
      <c r="A22" s="561"/>
      <c r="C22" s="582"/>
      <c r="D22" s="577">
        <v>5</v>
      </c>
      <c r="E22" s="335" t="s">
        <v>1168</v>
      </c>
      <c r="F22" s="577" t="s">
        <v>561</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7B7A4B-196D-536F-21F8-3CCE93BC60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2" width="32.57421875" customWidth="1"/>
    <col min="2" max="2" style="2909" width="11.00390625" customWidth="1"/>
    <col min="3" max="3" style="2909" width="9.140625"/>
    <col min="4" max="4" style="2909" width="26.57421875" customWidth="1"/>
    <col min="5" max="5" style="4645" width="36.8515625" customWidth="1"/>
    <col min="6" max="6" style="4645" width="23.57421875" customWidth="1"/>
    <col min="7" max="7" style="4645" width="31.421875" customWidth="1"/>
    <col min="8" max="8" style="4645" width="40.8515625" customWidth="1"/>
    <col min="9" max="9" style="4645" width="14.57421875" customWidth="1"/>
    <col min="10" max="10" style="4645" width="26.8515625" customWidth="1"/>
    <col min="11" max="11" style="4645" width="50.00390625" customWidth="1"/>
    <col min="12" max="12" style="4645" width="52.421875" customWidth="1"/>
    <col min="13" max="13" style="4645" width="10.7109375" customWidth="1"/>
    <col min="14" max="14" style="4645" width="55.140625" customWidth="1"/>
    <col min="15" max="15" style="4645" width="31.8515625" customWidth="1"/>
    <col min="16" max="16" style="4645" width="23.8515625" customWidth="1"/>
    <col min="17" max="17" style="4645" width="46.57421875" customWidth="1"/>
    <col min="18" max="18" style="4645" width="24.00390625" customWidth="1"/>
    <col min="19" max="19" style="4645" width="20.57421875" customWidth="1"/>
    <col min="20" max="20" style="4645" width="22.00390625" customWidth="1"/>
    <col min="21" max="22" style="4645" width="26.421875" customWidth="1"/>
    <col min="23" max="23" style="4645" width="8.28125" hidden="1" customWidth="1"/>
    <col min="24" max="24" style="4645" width="59.7109375" customWidth="1"/>
    <col min="25" max="25" style="4645" width="49.140625" customWidth="1"/>
    <col min="26" max="26" style="4645" width="11.140625" customWidth="1"/>
    <col min="27" max="30" style="4645" width="29.00390625" customWidth="1"/>
    <col min="31" max="31" style="4645" width="9.140625"/>
    <col min="32" max="32" style="4645" width="34.7109375" customWidth="1"/>
    <col min="33" max="33" style="4645" width="9.140625"/>
    <col min="34" max="35" style="4645" width="34.421875" customWidth="1"/>
    <col min="36" max="36" style="4645" width="9.140625"/>
    <col min="37" max="37" style="4645" width="24.57421875" customWidth="1"/>
    <col min="38" max="38" style="4645" width="9.140625"/>
    <col min="39" max="39" style="4645" width="26.140625" customWidth="1"/>
    <col min="40" max="40" style="4645" width="1.7109375" customWidth="1"/>
    <col min="41" max="41" style="4645" width="9.140625"/>
    <col min="42" max="43" style="4645" width="47.8515625" customWidth="1"/>
    <col min="44" max="44" style="4645" width="1.7109375" customWidth="1"/>
    <col min="45" max="45" style="4645" width="21.421875" customWidth="1"/>
    <col min="46" max="46" style="4645" width="1.7109375" customWidth="1"/>
    <col min="47" max="47" style="4645" width="31.28125" customWidth="1"/>
    <col min="48" max="48" style="4645" width="1.7109375" customWidth="1"/>
    <col min="49" max="50" style="4645" width="9.140625"/>
    <col min="51" max="51" style="4645" width="3.7109375" customWidth="1"/>
    <col min="52" max="52" style="4645" width="60.8515625" customWidth="1"/>
    <col min="53" max="53" style="4645" width="49.28125" customWidth="1"/>
    <col min="54" max="54" style="4645" width="35.140625" customWidth="1"/>
    <col min="55" max="55" style="4645" width="9.140625"/>
    <col min="56" max="56" style="4645" width="1.7109375" customWidth="1"/>
    <col min="57" max="57" style="4802" width="12.57421875" customWidth="1"/>
    <col min="58" max="58" style="4802" width="14.28125" customWidth="1"/>
    <col min="59" max="59" style="4645" width="30.7109375" customWidth="1"/>
    <col min="60" max="60" style="4803" width="40.7109375" customWidth="1"/>
    <col min="61" max="61" style="4803" width="15.00390625" customWidth="1"/>
    <col min="62" max="62" style="4803" width="40.7109375" customWidth="1"/>
    <col min="63" max="63" style="4803" width="2.7109375" customWidth="1"/>
    <col min="64" max="64" style="4803" width="44.7109375" customWidth="1"/>
    <col min="65" max="65" style="4803" width="2.7109375" customWidth="1"/>
    <col min="66" max="66" style="4803" width="40.7109375" customWidth="1"/>
    <col min="67" max="68" style="4645" width="9.140625"/>
    <col min="69" max="69" style="4645" width="18.140625" customWidth="1"/>
    <col min="70" max="70" style="4645" width="57.8515625" customWidth="1"/>
    <col min="71" max="71" style="4645" width="1.7109375" customWidth="1"/>
    <col min="72" max="72" style="4645" width="22.57421875" customWidth="1"/>
    <col min="73" max="73" style="4645" width="57.8515625" customWidth="1"/>
    <col min="74" max="74" style="4645" width="1.7109375" customWidth="1"/>
    <col min="75" max="75" style="4645" width="22.57421875" customWidth="1"/>
    <col min="76" max="76" style="4645" width="57.8515625" customWidth="1"/>
    <col min="77" max="77" style="4645" width="1.7109375" customWidth="1"/>
    <col min="78" max="78" style="4645" width="22.57421875" customWidth="1"/>
    <col min="79" max="79" style="4645" width="57.8515625" customWidth="1"/>
    <col min="80" max="81" style="4645" width="9.140625"/>
    <col min="82" max="82" style="4645" width="49.57421875" customWidth="1"/>
  </cols>
  <sheetData>
    <row s="4706"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810</v>
      </c>
      <c r="BI1" s="1126"/>
      <c r="BJ1" s="1127" t="s">
        <v>1213</v>
      </c>
      <c r="BK1" s="1126"/>
      <c r="BL1" s="1128" t="s">
        <v>909</v>
      </c>
      <c r="BM1" s="1126"/>
      <c r="BN1" s="1129" t="s">
        <v>1214</v>
      </c>
      <c r="BS1" s="1483"/>
    </row>
    <row customHeight="1" ht="11.25">
      <c r="A2" s="1130" t="s">
        <v>1215</v>
      </c>
      <c r="B2" s="1131">
        <v>2000</v>
      </c>
      <c r="C2" s="1131">
        <v>2022</v>
      </c>
      <c r="D2" s="1131" t="s">
        <v>65</v>
      </c>
      <c r="E2" s="1132" t="s">
        <v>1216</v>
      </c>
      <c r="F2" s="1132" t="s">
        <v>1217</v>
      </c>
      <c r="G2" s="1132" t="s">
        <v>1218</v>
      </c>
      <c r="H2" s="1133" t="s">
        <v>54</v>
      </c>
      <c r="I2" s="1132" t="s">
        <v>112</v>
      </c>
      <c r="J2" s="1132" t="s">
        <v>1219</v>
      </c>
      <c r="K2" s="1134" t="s">
        <v>1220</v>
      </c>
      <c r="L2" s="1135"/>
      <c r="M2" s="1134">
        <v>1</v>
      </c>
      <c r="N2" s="1218" t="s">
        <v>1221</v>
      </c>
      <c r="O2" s="1133" t="s">
        <v>1222</v>
      </c>
      <c r="P2" s="1136" t="s">
        <v>37</v>
      </c>
      <c r="Q2" s="1137" t="s">
        <v>498</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1237</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100</v>
      </c>
      <c r="J3" s="1132" t="s">
        <v>559</v>
      </c>
      <c r="K3" s="1134" t="s">
        <v>1153</v>
      </c>
      <c r="L3" s="1135">
        <f>_xlfn.IFERROR(MATCH(K3,OFFER_METHOD,0),0)</f>
        <v>28</v>
      </c>
      <c r="M3" s="1134">
        <v>2</v>
      </c>
      <c r="N3" s="1218" t="s">
        <v>1246</v>
      </c>
      <c r="O3" s="1133" t="s">
        <v>1247</v>
      </c>
      <c r="P3" s="1136" t="s">
        <v>1248</v>
      </c>
      <c r="Q3" s="1137" t="s">
        <v>1249</v>
      </c>
      <c r="R3" s="199" t="s">
        <v>1250</v>
      </c>
      <c r="S3" s="199" t="s">
        <v>1251</v>
      </c>
      <c r="T3" s="1138" t="s">
        <v>1252</v>
      </c>
      <c r="U3" s="1135" t="s">
        <v>1253</v>
      </c>
      <c r="V3" s="1139">
        <v>2</v>
      </c>
      <c r="W3" s="1140"/>
      <c r="X3" s="1140" t="s">
        <v>1254</v>
      </c>
      <c r="Y3" s="1131" t="s">
        <v>1228</v>
      </c>
      <c r="Z3" s="1141"/>
      <c r="AA3" s="1131" t="s">
        <v>1255</v>
      </c>
      <c r="AB3" s="1142" t="s">
        <v>1255</v>
      </c>
      <c r="AC3" s="1131" t="s">
        <v>1256</v>
      </c>
      <c r="AD3" s="1142" t="s">
        <v>1256</v>
      </c>
      <c r="AF3" s="1133" t="s">
        <v>1253</v>
      </c>
      <c r="AH3" s="1132" t="s">
        <v>1257</v>
      </c>
      <c r="AI3" s="1132" t="s">
        <v>1258</v>
      </c>
      <c r="AK3" s="1132" t="s">
        <v>1259</v>
      </c>
      <c r="AM3" s="1132" t="s">
        <v>1260</v>
      </c>
      <c r="AP3" s="1143" t="s">
        <v>1261</v>
      </c>
      <c r="AQ3" s="1144" t="s">
        <v>1261</v>
      </c>
      <c r="AS3" s="1131" t="s">
        <v>1262</v>
      </c>
      <c r="AU3" s="1176" t="s">
        <v>1263</v>
      </c>
      <c r="AW3" s="1176" t="s">
        <v>1264</v>
      </c>
      <c r="AX3" s="1176" t="s">
        <v>1264</v>
      </c>
      <c r="AZ3" s="1176" t="s">
        <v>1265</v>
      </c>
      <c r="BB3" s="1176" t="s">
        <v>1266</v>
      </c>
      <c r="BC3" s="1176" t="s">
        <v>1239</v>
      </c>
      <c r="BE3" s="1176">
        <v>2001</v>
      </c>
      <c r="BF3" s="1176" t="s">
        <v>1267</v>
      </c>
      <c r="BH3" s="1123" t="s">
        <v>1268</v>
      </c>
      <c r="BJ3" s="1123" t="s">
        <v>1269</v>
      </c>
      <c r="BL3" s="1123" t="s">
        <v>1270</v>
      </c>
      <c r="BN3" s="1123" t="s">
        <v>1271</v>
      </c>
      <c r="BR3" s="1123" t="s">
        <v>1272</v>
      </c>
      <c r="BS3" s="1484"/>
      <c r="BT3" s="1126"/>
      <c r="BU3" s="1123" t="s">
        <v>1273</v>
      </c>
      <c r="BV3" s="1126"/>
      <c r="BW3" s="1746"/>
      <c r="BX3" s="1748" t="s">
        <v>1274</v>
      </c>
      <c r="CA3" s="1123" t="s">
        <v>1275</v>
      </c>
    </row>
    <row customHeight="1" ht="11.25">
      <c r="A4" s="1130" t="s">
        <v>1276</v>
      </c>
      <c r="B4" s="1131">
        <v>2002</v>
      </c>
      <c r="C4" s="1131">
        <v>2024</v>
      </c>
      <c r="E4" s="1132" t="s">
        <v>1277</v>
      </c>
      <c r="F4" s="1132" t="s">
        <v>1278</v>
      </c>
      <c r="H4" s="1133" t="s">
        <v>1279</v>
      </c>
      <c r="I4" s="1132" t="s">
        <v>89</v>
      </c>
      <c r="J4" s="1132" t="s">
        <v>1280</v>
      </c>
      <c r="K4" s="1134" t="s">
        <v>1281</v>
      </c>
      <c r="L4" s="1135">
        <f>_xlfn.IFERROR(MATCH(K4,OFFER_METHOD,0),0)</f>
        <v>0</v>
      </c>
      <c r="M4" s="1134">
        <v>3</v>
      </c>
      <c r="N4" s="1218" t="s">
        <v>1282</v>
      </c>
      <c r="O4" s="1132" t="s">
        <v>1283</v>
      </c>
      <c r="Q4" s="1137" t="s">
        <v>1284</v>
      </c>
      <c r="R4" s="199" t="s">
        <v>1285</v>
      </c>
      <c r="S4" s="199" t="s">
        <v>1286</v>
      </c>
      <c r="T4" s="1138" t="s">
        <v>1287</v>
      </c>
      <c r="U4" s="1135" t="s">
        <v>1288</v>
      </c>
      <c r="V4" s="1139">
        <v>3</v>
      </c>
      <c r="W4" s="1140"/>
      <c r="X4" s="1140" t="s">
        <v>1289</v>
      </c>
      <c r="Y4" s="1131" t="s">
        <v>1228</v>
      </c>
      <c r="Z4" s="1147"/>
      <c r="AC4" s="1131" t="s">
        <v>1290</v>
      </c>
      <c r="AD4" s="1142" t="s">
        <v>1290</v>
      </c>
      <c r="AF4" s="1133" t="s">
        <v>1288</v>
      </c>
      <c r="AH4" s="1133" t="s">
        <v>1291</v>
      </c>
      <c r="AK4" s="1132" t="s">
        <v>1292</v>
      </c>
      <c r="AM4" s="1132" t="s">
        <v>1293</v>
      </c>
      <c r="AP4" s="1143" t="s">
        <v>1254</v>
      </c>
      <c r="AQ4" s="1144" t="s">
        <v>1254</v>
      </c>
      <c r="AS4" s="1131" t="s">
        <v>1294</v>
      </c>
      <c r="AU4" s="1176" t="s">
        <v>1295</v>
      </c>
      <c r="AW4" s="1176" t="s">
        <v>1296</v>
      </c>
      <c r="AX4" s="1176" t="s">
        <v>1296</v>
      </c>
      <c r="AZ4" s="1176" t="s">
        <v>1297</v>
      </c>
      <c r="BB4" s="1176" t="s">
        <v>1298</v>
      </c>
      <c r="BC4" s="1176" t="s">
        <v>1299</v>
      </c>
      <c r="BE4" s="1176">
        <v>2002</v>
      </c>
      <c r="BF4" s="1176" t="s">
        <v>1300</v>
      </c>
      <c r="BH4" s="1124" t="s">
        <v>1301</v>
      </c>
      <c r="BJ4" s="1124" t="s">
        <v>1301</v>
      </c>
      <c r="BL4" s="1124" t="s">
        <v>1301</v>
      </c>
      <c r="BN4" s="1124" t="s">
        <v>1301</v>
      </c>
      <c r="BQ4" s="1488" t="s">
        <v>1302</v>
      </c>
      <c r="BR4" s="1215" t="s">
        <v>1303</v>
      </c>
      <c r="BS4" s="330"/>
      <c r="BT4" s="1488" t="s">
        <v>1304</v>
      </c>
      <c r="BU4" s="1215" t="s">
        <v>1305</v>
      </c>
      <c r="BV4" s="1126"/>
      <c r="BW4" s="1753" t="s">
        <v>1306</v>
      </c>
      <c r="BX4" s="1747" t="s">
        <v>1307</v>
      </c>
      <c r="BZ4" s="1488" t="s">
        <v>1308</v>
      </c>
      <c r="CA4" s="1215" t="s">
        <v>1309</v>
      </c>
    </row>
    <row customHeight="1" ht="11.25">
      <c r="A5" s="1130" t="s">
        <v>1310</v>
      </c>
      <c r="B5" s="1131">
        <v>2003</v>
      </c>
      <c r="C5" s="1131">
        <v>2025</v>
      </c>
      <c r="E5" s="1132" t="s">
        <v>1311</v>
      </c>
      <c r="F5" s="1132" t="s">
        <v>1312</v>
      </c>
      <c r="H5" s="1133" t="s">
        <v>1313</v>
      </c>
      <c r="I5" s="1132" t="s">
        <v>90</v>
      </c>
      <c r="K5" s="1134" t="s">
        <v>1314</v>
      </c>
      <c r="L5" s="1135">
        <f>_xlfn.IFERROR(MATCH(K5,OFFER_METHOD,0),0)</f>
        <v>0</v>
      </c>
      <c r="M5" s="1134">
        <v>4</v>
      </c>
      <c r="N5" s="1148" t="s">
        <v>1315</v>
      </c>
      <c r="O5" s="1132" t="s">
        <v>1316</v>
      </c>
      <c r="Q5" s="1137" t="s">
        <v>1317</v>
      </c>
      <c r="R5" s="199" t="s">
        <v>1318</v>
      </c>
      <c r="T5" s="1133" t="s">
        <v>1319</v>
      </c>
      <c r="U5" s="1135" t="s">
        <v>1320</v>
      </c>
      <c r="V5" s="1139">
        <v>4</v>
      </c>
      <c r="W5" s="1140"/>
      <c r="X5" s="1140" t="s">
        <v>168</v>
      </c>
      <c r="Y5" s="1131" t="s">
        <v>1321</v>
      </c>
      <c r="Z5" s="1147">
        <v>1</v>
      </c>
      <c r="AF5" s="1133" t="s">
        <v>1322</v>
      </c>
      <c r="AH5" s="1132" t="s">
        <v>1323</v>
      </c>
      <c r="AK5" s="1132" t="s">
        <v>1324</v>
      </c>
      <c r="AM5" s="1132" t="s">
        <v>1325</v>
      </c>
      <c r="AP5" s="1143" t="s">
        <v>168</v>
      </c>
      <c r="AQ5" s="1144" t="s">
        <v>168</v>
      </c>
      <c r="AU5" s="1176" t="s">
        <v>1326</v>
      </c>
      <c r="AW5" s="1176" t="s">
        <v>1327</v>
      </c>
      <c r="AX5" s="1176" t="s">
        <v>1327</v>
      </c>
      <c r="AZ5" s="1176" t="s">
        <v>1328</v>
      </c>
      <c r="BB5" s="1176" t="s">
        <v>1329</v>
      </c>
      <c r="BC5" s="1176" t="s">
        <v>1330</v>
      </c>
      <c r="BE5" s="1176">
        <v>2003</v>
      </c>
      <c r="BF5" s="1176" t="s">
        <v>1331</v>
      </c>
      <c r="BH5" s="1124" t="s">
        <v>1332</v>
      </c>
      <c r="BJ5" s="1124" t="s">
        <v>1332</v>
      </c>
      <c r="BL5" s="1124" t="s">
        <v>1332</v>
      </c>
      <c r="BN5" s="1124" t="s">
        <v>1333</v>
      </c>
      <c r="BQ5" s="1337">
        <v>4213775</v>
      </c>
      <c r="BR5" s="1124" t="s">
        <v>1227</v>
      </c>
      <c r="BS5" s="1485"/>
      <c r="BT5" s="1337">
        <v>64236871</v>
      </c>
      <c r="BU5" s="1124" t="s">
        <v>234</v>
      </c>
      <c r="BV5" s="1126"/>
      <c r="BW5" s="1751">
        <v>4213767</v>
      </c>
      <c r="BX5" s="1749" t="s">
        <v>1334</v>
      </c>
      <c r="BZ5" s="1337">
        <v>64237509</v>
      </c>
      <c r="CA5" s="1351" t="s">
        <v>1335</v>
      </c>
    </row>
    <row customHeight="1" ht="11.25">
      <c r="A6" s="1130" t="s">
        <v>1336</v>
      </c>
      <c r="B6" s="1131">
        <v>2004</v>
      </c>
      <c r="C6" s="1131">
        <v>2026</v>
      </c>
      <c r="E6" s="1132" t="s">
        <v>1337</v>
      </c>
      <c r="F6" s="1149"/>
      <c r="H6" s="1133" t="s">
        <v>1338</v>
      </c>
      <c r="I6" s="1132" t="s">
        <v>113</v>
      </c>
      <c r="J6" s="1123" t="s">
        <v>1339</v>
      </c>
      <c r="L6" s="1135">
        <f>SUM(kind_of_control_method_filter)</f>
        <v>28</v>
      </c>
      <c r="N6" s="1148" t="s">
        <v>1340</v>
      </c>
      <c r="O6" s="1132" t="s">
        <v>1341</v>
      </c>
      <c r="R6" s="199" t="s">
        <v>498</v>
      </c>
      <c r="T6" s="1133" t="s">
        <v>1342</v>
      </c>
      <c r="U6" s="1135" t="s">
        <v>1322</v>
      </c>
      <c r="V6" s="1139">
        <v>5</v>
      </c>
      <c r="W6" s="1140"/>
      <c r="X6" s="1131" t="s">
        <v>174</v>
      </c>
      <c r="Y6" s="1131" t="s">
        <v>1343</v>
      </c>
      <c r="Z6" s="1147"/>
      <c r="AA6" s="1150"/>
      <c r="AH6" s="1132" t="s">
        <v>1344</v>
      </c>
      <c r="AK6" s="1132" t="s">
        <v>1345</v>
      </c>
      <c r="AM6" s="1132" t="s">
        <v>1346</v>
      </c>
      <c r="AP6" s="1143" t="s">
        <v>174</v>
      </c>
      <c r="AQ6" s="1144" t="s">
        <v>174</v>
      </c>
      <c r="AU6" s="1176" t="s">
        <v>1347</v>
      </c>
      <c r="AW6" s="1176" t="s">
        <v>1348</v>
      </c>
      <c r="AX6" s="1176" t="s">
        <v>1348</v>
      </c>
      <c r="BB6" s="1176" t="s">
        <v>1349</v>
      </c>
      <c r="BC6" s="1176" t="s">
        <v>1330</v>
      </c>
      <c r="BE6" s="1176">
        <v>2004</v>
      </c>
      <c r="BF6" s="1176" t="s">
        <v>1350</v>
      </c>
      <c r="BH6" s="1124" t="s">
        <v>1351</v>
      </c>
      <c r="BJ6" s="1124" t="s">
        <v>1352</v>
      </c>
      <c r="BL6" s="1124" t="s">
        <v>1352</v>
      </c>
      <c r="BN6" s="1124" t="s">
        <v>1353</v>
      </c>
      <c r="BQ6" s="1337">
        <v>4213784</v>
      </c>
      <c r="BR6" s="1351" t="s">
        <v>1261</v>
      </c>
      <c r="BS6" s="1486"/>
      <c r="BT6" s="1337">
        <v>64236872</v>
      </c>
      <c r="BU6" s="1124" t="s">
        <v>239</v>
      </c>
      <c r="BV6" s="1126"/>
      <c r="BW6" s="1751">
        <v>4213768</v>
      </c>
      <c r="BX6" s="1749" t="s">
        <v>259</v>
      </c>
      <c r="BZ6" s="1337">
        <v>64237510</v>
      </c>
      <c r="CA6" s="1124" t="s">
        <v>1354</v>
      </c>
    </row>
    <row customHeight="1" ht="11.25">
      <c r="A7" s="1130" t="s">
        <v>1355</v>
      </c>
      <c r="B7" s="1131">
        <v>2005</v>
      </c>
      <c r="E7" s="1132" t="s">
        <v>1356</v>
      </c>
      <c r="F7" s="1149"/>
      <c r="H7" s="1133" t="s">
        <v>1357</v>
      </c>
      <c r="I7" s="1132" t="s">
        <v>91</v>
      </c>
      <c r="J7" s="1132" t="s">
        <v>1358</v>
      </c>
      <c r="N7" s="1152" t="s">
        <v>1359</v>
      </c>
      <c r="O7" s="1132" t="s">
        <v>1360</v>
      </c>
      <c r="U7" s="1135" t="s">
        <v>19</v>
      </c>
      <c r="V7" s="426" t="s">
        <v>91</v>
      </c>
      <c r="W7" s="1140"/>
      <c r="X7" s="1131" t="s">
        <v>180</v>
      </c>
      <c r="Y7" s="1131" t="s">
        <v>1321</v>
      </c>
      <c r="Z7" s="1147"/>
      <c r="AA7" s="1150"/>
      <c r="AH7" s="1132" t="s">
        <v>1361</v>
      </c>
      <c r="AK7" s="1132" t="s">
        <v>1362</v>
      </c>
      <c r="AM7" s="1132" t="s">
        <v>1363</v>
      </c>
      <c r="AP7" s="1143" t="s">
        <v>180</v>
      </c>
      <c r="AQ7" s="1144" t="s">
        <v>180</v>
      </c>
      <c r="AU7" s="1176" t="s">
        <v>1364</v>
      </c>
      <c r="AW7" s="1176" t="s">
        <v>1365</v>
      </c>
      <c r="AX7" s="1176" t="s">
        <v>1365</v>
      </c>
      <c r="AZ7" s="1123" t="s">
        <v>1366</v>
      </c>
      <c r="BB7" s="1176" t="s">
        <v>1367</v>
      </c>
      <c r="BC7" s="1176" t="s">
        <v>1330</v>
      </c>
      <c r="BE7" s="1176">
        <v>2005</v>
      </c>
      <c r="BF7" s="1176" t="s">
        <v>1368</v>
      </c>
      <c r="BH7" s="1124" t="s">
        <v>1369</v>
      </c>
      <c r="BJ7" s="1124" t="s">
        <v>1351</v>
      </c>
      <c r="BL7" s="1124" t="s">
        <v>1351</v>
      </c>
      <c r="BN7" s="1124" t="s">
        <v>1370</v>
      </c>
      <c r="BQ7" s="1337">
        <v>4213781</v>
      </c>
      <c r="BR7" s="1124" t="s">
        <v>1254</v>
      </c>
      <c r="BS7" s="1485"/>
      <c r="BT7" s="1337">
        <v>64236873</v>
      </c>
      <c r="BU7" s="1124" t="s">
        <v>244</v>
      </c>
      <c r="BV7" s="1126"/>
      <c r="BW7" s="1751">
        <v>4213769</v>
      </c>
      <c r="BX7" s="1749" t="s">
        <v>1371</v>
      </c>
      <c r="BZ7" s="1337">
        <v>64237511</v>
      </c>
      <c r="CA7" s="1124" t="s">
        <v>274</v>
      </c>
    </row>
    <row customHeight="1" ht="11.25">
      <c r="A8" s="1130" t="s">
        <v>1372</v>
      </c>
      <c r="B8" s="1131">
        <v>2006</v>
      </c>
      <c r="E8" s="1132" t="s">
        <v>1373</v>
      </c>
      <c r="F8" s="1149"/>
      <c r="H8" s="1133" t="s">
        <v>1374</v>
      </c>
      <c r="I8" s="1132" t="s">
        <v>92</v>
      </c>
      <c r="J8" s="1132" t="s">
        <v>1375</v>
      </c>
      <c r="N8" s="1219" t="s">
        <v>1376</v>
      </c>
      <c r="O8" s="1132" t="s">
        <v>1377</v>
      </c>
      <c r="V8" s="426" t="s">
        <v>92</v>
      </c>
      <c r="W8" s="1140"/>
      <c r="X8" s="1131" t="s">
        <v>186</v>
      </c>
      <c r="Y8" s="1131" t="s">
        <v>1321</v>
      </c>
      <c r="Z8" s="1147"/>
      <c r="AA8" s="1150"/>
      <c r="AK8" s="1132" t="s">
        <v>1378</v>
      </c>
      <c r="AP8" s="1143" t="s">
        <v>186</v>
      </c>
      <c r="AQ8" s="1144" t="s">
        <v>186</v>
      </c>
      <c r="AU8" s="1176" t="s">
        <v>1379</v>
      </c>
      <c r="AW8" s="1176" t="s">
        <v>1380</v>
      </c>
      <c r="AX8" s="1176" t="s">
        <v>1380</v>
      </c>
      <c r="AZ8" s="1176" t="s">
        <v>1381</v>
      </c>
      <c r="BB8" s="1176" t="s">
        <v>1382</v>
      </c>
      <c r="BC8" s="1176" t="s">
        <v>1330</v>
      </c>
      <c r="BE8" s="1176">
        <v>2006</v>
      </c>
      <c r="BF8" s="1176" t="s">
        <v>1383</v>
      </c>
      <c r="BH8" s="1124" t="s">
        <v>1384</v>
      </c>
      <c r="BJ8" s="1124" t="s">
        <v>1385</v>
      </c>
      <c r="BL8" s="1124" t="s">
        <v>1385</v>
      </c>
      <c r="BN8" s="1124" t="s">
        <v>1386</v>
      </c>
      <c r="BQ8" s="1337">
        <v>4213776</v>
      </c>
      <c r="BR8" s="1124" t="s">
        <v>168</v>
      </c>
      <c r="BS8" s="1485"/>
      <c r="BT8" s="1337">
        <v>64236874</v>
      </c>
      <c r="BU8" s="1351" t="s">
        <v>1387</v>
      </c>
      <c r="BV8" s="1126"/>
      <c r="BW8" s="1751">
        <v>4213770</v>
      </c>
      <c r="BX8" s="1752" t="s">
        <v>1388</v>
      </c>
      <c r="BZ8" s="1337">
        <v>64237512</v>
      </c>
      <c r="CA8" s="1124" t="s">
        <v>269</v>
      </c>
    </row>
    <row customHeight="1" ht="11.25">
      <c r="A9" s="1130" t="s">
        <v>1389</v>
      </c>
      <c r="B9" s="1131">
        <v>2007</v>
      </c>
      <c r="E9" s="1132" t="s">
        <v>1390</v>
      </c>
      <c r="F9" s="1149"/>
      <c r="G9" s="1123" t="s">
        <v>1391</v>
      </c>
      <c r="H9" s="1123" t="s">
        <v>1392</v>
      </c>
      <c r="I9" s="1132" t="s">
        <v>114</v>
      </c>
      <c r="O9" s="1132" t="s">
        <v>1393</v>
      </c>
      <c r="V9" s="426" t="s">
        <v>114</v>
      </c>
      <c r="W9" s="1140"/>
      <c r="X9" s="1131" t="s">
        <v>192</v>
      </c>
      <c r="Y9" s="1131" t="s">
        <v>1228</v>
      </c>
      <c r="Z9" s="1147">
        <v>1</v>
      </c>
      <c r="AA9" s="1150"/>
      <c r="AK9" s="1132" t="s">
        <v>1394</v>
      </c>
      <c r="AP9" s="1143" t="s">
        <v>1395</v>
      </c>
      <c r="AQ9" s="1144" t="s">
        <v>1395</v>
      </c>
      <c r="AW9" s="1176" t="s">
        <v>1396</v>
      </c>
      <c r="AX9" s="1176" t="s">
        <v>1396</v>
      </c>
      <c r="AZ9" s="1176" t="s">
        <v>1397</v>
      </c>
      <c r="BB9" s="1176" t="s">
        <v>1398</v>
      </c>
      <c r="BC9" s="1176" t="s">
        <v>1330</v>
      </c>
      <c r="BE9" s="1176">
        <v>2007</v>
      </c>
      <c r="BF9" s="1176" t="s">
        <v>1399</v>
      </c>
      <c r="BH9" s="1124" t="s">
        <v>1400</v>
      </c>
      <c r="BJ9" s="1124" t="s">
        <v>1401</v>
      </c>
      <c r="BL9" s="1124" t="s">
        <v>1401</v>
      </c>
      <c r="BN9" s="1124" t="s">
        <v>1402</v>
      </c>
      <c r="BQ9" s="1337">
        <v>4213777</v>
      </c>
      <c r="BR9" s="1124" t="s">
        <v>174</v>
      </c>
      <c r="BS9" s="1485"/>
      <c r="BT9" s="1337">
        <v>64236875</v>
      </c>
      <c r="BU9" s="1124" t="s">
        <v>249</v>
      </c>
      <c r="BV9" s="1126"/>
      <c r="BW9" s="1746"/>
      <c r="BX9" s="1746"/>
    </row>
    <row customHeight="1" ht="11.25">
      <c r="A10" s="1130" t="s">
        <v>1403</v>
      </c>
      <c r="B10" s="1131">
        <v>2008</v>
      </c>
      <c r="E10" s="1132" t="s">
        <v>1404</v>
      </c>
      <c r="F10" s="1149"/>
      <c r="G10" s="1132" t="s">
        <v>1405</v>
      </c>
      <c r="H10" s="1132" t="s">
        <v>1406</v>
      </c>
      <c r="I10" s="1132" t="s">
        <v>150</v>
      </c>
      <c r="J10" s="1123" t="s">
        <v>1407</v>
      </c>
      <c r="K10" s="1123" t="s">
        <v>1408</v>
      </c>
      <c r="O10" s="1132" t="s">
        <v>1409</v>
      </c>
      <c r="V10" s="427" t="s">
        <v>150</v>
      </c>
      <c r="W10" s="1153"/>
      <c r="X10" s="1153" t="s">
        <v>1410</v>
      </c>
      <c r="Y10" s="1154" t="s">
        <v>1411</v>
      </c>
      <c r="Z10" s="1147"/>
      <c r="AP10" s="1143" t="s">
        <v>1410</v>
      </c>
      <c r="AQ10" s="1144" t="s">
        <v>1410</v>
      </c>
      <c r="AW10" s="1176" t="s">
        <v>1412</v>
      </c>
      <c r="AX10" s="1176" t="s">
        <v>1412</v>
      </c>
      <c r="AZ10" s="1176" t="s">
        <v>1413</v>
      </c>
      <c r="BB10" s="1176" t="s">
        <v>1414</v>
      </c>
      <c r="BC10" s="1176" t="s">
        <v>1330</v>
      </c>
      <c r="BE10" s="1176">
        <v>2008</v>
      </c>
      <c r="BF10" s="1176" t="s">
        <v>1415</v>
      </c>
      <c r="BH10" s="1124" t="s">
        <v>1416</v>
      </c>
      <c r="BJ10" s="1124" t="s">
        <v>1417</v>
      </c>
      <c r="BL10" s="1124" t="s">
        <v>1417</v>
      </c>
      <c r="BN10" s="1124" t="s">
        <v>1418</v>
      </c>
      <c r="BQ10" s="1337">
        <v>4213778</v>
      </c>
      <c r="BR10" s="1124" t="s">
        <v>180</v>
      </c>
      <c r="BS10" s="1485"/>
      <c r="BT10" s="1337">
        <v>64236876</v>
      </c>
      <c r="BU10" s="1124" t="s">
        <v>224</v>
      </c>
      <c r="BV10" s="1126"/>
      <c r="BW10" s="1746"/>
      <c r="BX10" s="1746"/>
    </row>
    <row customHeight="1" ht="11.25">
      <c r="A11" s="1130" t="s">
        <v>1419</v>
      </c>
      <c r="B11" s="1131">
        <v>2009</v>
      </c>
      <c r="E11" s="1132" t="s">
        <v>1420</v>
      </c>
      <c r="F11" s="1149"/>
      <c r="G11" s="1132" t="s">
        <v>1421</v>
      </c>
      <c r="H11" s="1132" t="s">
        <v>1422</v>
      </c>
      <c r="I11" s="1132" t="s">
        <v>151</v>
      </c>
      <c r="J11" s="1133" t="s">
        <v>1423</v>
      </c>
      <c r="K11" s="1155" t="s">
        <v>1424</v>
      </c>
      <c r="O11" s="1133" t="s">
        <v>1425</v>
      </c>
      <c r="V11" s="426" t="s">
        <v>151</v>
      </c>
      <c r="W11" s="331"/>
      <c r="X11" s="1140" t="s">
        <v>1395</v>
      </c>
      <c r="Y11" s="1131" t="s">
        <v>1426</v>
      </c>
      <c r="Z11" s="1147"/>
      <c r="AP11" s="1143" t="s">
        <v>192</v>
      </c>
      <c r="AQ11" s="1145" t="s">
        <v>192</v>
      </c>
      <c r="AW11" s="1176" t="s">
        <v>1427</v>
      </c>
      <c r="AX11" s="1176" t="s">
        <v>1427</v>
      </c>
      <c r="AZ11" s="1176" t="s">
        <v>1428</v>
      </c>
      <c r="BB11" s="1176" t="s">
        <v>1429</v>
      </c>
      <c r="BC11" s="1176" t="s">
        <v>1330</v>
      </c>
      <c r="BE11" s="1176">
        <v>2009</v>
      </c>
      <c r="BF11" s="1176" t="s">
        <v>1430</v>
      </c>
      <c r="BH11" s="1124" t="s">
        <v>1431</v>
      </c>
      <c r="BJ11" s="1124" t="s">
        <v>1400</v>
      </c>
      <c r="BL11" s="1124" t="s">
        <v>1400</v>
      </c>
      <c r="BN11" s="1124" t="s">
        <v>1432</v>
      </c>
      <c r="BQ11" s="1337">
        <v>4213780</v>
      </c>
      <c r="BR11" s="1124" t="s">
        <v>186</v>
      </c>
      <c r="BS11" s="1485"/>
      <c r="BW11" s="1746"/>
      <c r="BX11" s="1746"/>
    </row>
    <row customHeight="1" ht="11.25">
      <c r="A12" s="1130" t="s">
        <v>1433</v>
      </c>
      <c r="B12" s="1131">
        <v>2010</v>
      </c>
      <c r="E12" s="1132" t="s">
        <v>1434</v>
      </c>
      <c r="F12" s="1149"/>
      <c r="G12" s="1132" t="s">
        <v>1422</v>
      </c>
      <c r="I12" s="1132" t="s">
        <v>152</v>
      </c>
      <c r="J12" s="1133" t="s">
        <v>1435</v>
      </c>
      <c r="K12" s="1155" t="s">
        <v>1436</v>
      </c>
      <c r="O12" s="1133" t="s">
        <v>498</v>
      </c>
      <c r="V12" s="426" t="s">
        <v>152</v>
      </c>
      <c r="W12" s="1145"/>
      <c r="X12" s="1140" t="s">
        <v>1437</v>
      </c>
      <c r="Y12" s="1131" t="s">
        <v>1228</v>
      </c>
      <c r="AP12" s="1143"/>
      <c r="AW12" s="1176" t="s">
        <v>151</v>
      </c>
      <c r="AX12" s="1176" t="s">
        <v>151</v>
      </c>
      <c r="AZ12" s="1176" t="s">
        <v>1438</v>
      </c>
      <c r="BB12" s="1176" t="s">
        <v>1439</v>
      </c>
      <c r="BC12" s="1176" t="s">
        <v>1330</v>
      </c>
      <c r="BE12" s="1176">
        <v>2010</v>
      </c>
      <c r="BF12" s="1176" t="s">
        <v>1440</v>
      </c>
      <c r="BH12" s="1124" t="s">
        <v>1441</v>
      </c>
      <c r="BJ12" s="1124" t="s">
        <v>1442</v>
      </c>
      <c r="BL12" s="1124" t="s">
        <v>1442</v>
      </c>
      <c r="BN12" s="1124" t="s">
        <v>1443</v>
      </c>
      <c r="BQ12" s="1337">
        <v>4213779</v>
      </c>
      <c r="BR12" s="1124" t="s">
        <v>1395</v>
      </c>
      <c r="BS12" s="1485"/>
      <c r="BT12" s="1126"/>
      <c r="BU12" s="1126"/>
      <c r="BV12" s="1126"/>
      <c r="BW12" s="1746"/>
      <c r="BX12" s="1746"/>
    </row>
    <row customHeight="1" ht="11.25">
      <c r="A13" s="1130" t="s">
        <v>1444</v>
      </c>
      <c r="B13" s="1131">
        <v>2011</v>
      </c>
      <c r="E13" s="1132" t="s">
        <v>1445</v>
      </c>
      <c r="F13" s="1149"/>
      <c r="I13" s="1132" t="s">
        <v>153</v>
      </c>
      <c r="K13" s="1155" t="s">
        <v>1394</v>
      </c>
      <c r="V13" s="426" t="s">
        <v>153</v>
      </c>
      <c r="W13" s="1145"/>
      <c r="X13" s="1145"/>
      <c r="Y13" s="1145"/>
      <c r="AW13" s="1176" t="s">
        <v>152</v>
      </c>
      <c r="AX13" s="1176" t="s">
        <v>152</v>
      </c>
      <c r="BB13" s="1176" t="s">
        <v>1446</v>
      </c>
      <c r="BC13" s="1176" t="s">
        <v>1447</v>
      </c>
      <c r="BE13" s="1176">
        <v>2011</v>
      </c>
      <c r="BF13" s="1176" t="s">
        <v>1448</v>
      </c>
      <c r="BH13" s="1124" t="s">
        <v>1449</v>
      </c>
      <c r="BJ13" s="1124" t="s">
        <v>1431</v>
      </c>
      <c r="BL13" s="1124" t="s">
        <v>1431</v>
      </c>
      <c r="BN13" s="1124" t="s">
        <v>1450</v>
      </c>
      <c r="BQ13" s="1337">
        <v>4213783</v>
      </c>
      <c r="BR13" s="1124" t="s">
        <v>1410</v>
      </c>
      <c r="BS13" s="1485"/>
      <c r="BT13" s="1126"/>
      <c r="BU13" s="1126"/>
      <c r="BV13" s="1126"/>
      <c r="BW13" s="1750"/>
      <c r="BX13" s="1746"/>
    </row>
    <row customHeight="1" ht="11.25">
      <c r="A14" s="1130" t="s">
        <v>1451</v>
      </c>
      <c r="B14" s="1131">
        <v>2012</v>
      </c>
      <c r="I14" s="1132" t="s">
        <v>154</v>
      </c>
      <c r="J14" s="1123" t="s">
        <v>1452</v>
      </c>
      <c r="N14" s="1123" t="s">
        <v>1453</v>
      </c>
      <c r="V14" s="1139">
        <v>13</v>
      </c>
      <c r="W14" s="1140"/>
      <c r="X14" s="1140" t="s">
        <v>1261</v>
      </c>
      <c r="Y14" s="1131" t="s">
        <v>1228</v>
      </c>
      <c r="AW14" s="1176" t="s">
        <v>153</v>
      </c>
      <c r="AX14" s="1176" t="s">
        <v>153</v>
      </c>
      <c r="AZ14" s="1123" t="s">
        <v>1454</v>
      </c>
      <c r="BB14" s="1176" t="s">
        <v>1455</v>
      </c>
      <c r="BC14" s="1176" t="s">
        <v>1447</v>
      </c>
      <c r="BE14" s="1176">
        <v>2012</v>
      </c>
      <c r="BH14" s="1124" t="s">
        <v>1370</v>
      </c>
      <c r="BJ14" s="1273" t="s">
        <v>1456</v>
      </c>
      <c r="BL14" s="1273" t="s">
        <v>1456</v>
      </c>
      <c r="BN14" s="1124" t="s">
        <v>1457</v>
      </c>
      <c r="BQ14" s="1337">
        <v>4213782</v>
      </c>
      <c r="BR14" s="1124" t="s">
        <v>192</v>
      </c>
      <c r="BS14" s="1485"/>
      <c r="BT14" s="1126"/>
      <c r="BU14" s="1126"/>
      <c r="BV14" s="1126"/>
      <c r="BW14" s="1750"/>
      <c r="BX14" s="1746"/>
    </row>
    <row customHeight="1" ht="19.5">
      <c r="A15" s="1130" t="s">
        <v>1458</v>
      </c>
      <c r="B15" s="1131">
        <v>2013</v>
      </c>
      <c r="E15" s="1754" t="s">
        <v>1459</v>
      </c>
      <c r="G15" s="1123" t="s">
        <v>1460</v>
      </c>
      <c r="H15" s="1123" t="s">
        <v>1461</v>
      </c>
      <c r="I15" s="1134" t="s">
        <v>155</v>
      </c>
      <c r="J15" s="1145" t="s">
        <v>586</v>
      </c>
      <c r="N15" s="1214" t="s">
        <v>1462</v>
      </c>
      <c r="X15" s="1143"/>
      <c r="AW15" s="1176" t="s">
        <v>154</v>
      </c>
      <c r="AX15" s="1176" t="s">
        <v>154</v>
      </c>
      <c r="AZ15" s="1176" t="s">
        <v>1381</v>
      </c>
      <c r="BB15" s="1176" t="s">
        <v>1463</v>
      </c>
      <c r="BC15" s="1176" t="s">
        <v>1447</v>
      </c>
      <c r="BE15" s="1176">
        <v>2013</v>
      </c>
      <c r="BH15" s="1124" t="s">
        <v>1386</v>
      </c>
      <c r="BJ15" s="1273" t="s">
        <v>1464</v>
      </c>
      <c r="BL15" s="1273" t="s">
        <v>1464</v>
      </c>
      <c r="BN15" s="1124" t="s">
        <v>1465</v>
      </c>
      <c r="BR15" s="1126"/>
      <c r="BS15" s="1487"/>
      <c r="BT15" s="1126"/>
      <c r="BU15" s="1126"/>
      <c r="BV15" s="1126"/>
      <c r="BW15" s="1750"/>
      <c r="BX15" s="1746"/>
    </row>
    <row customHeight="1" ht="21">
      <c r="A16" s="1926" t="s">
        <v>1466</v>
      </c>
      <c r="B16" s="1131">
        <v>2014</v>
      </c>
      <c r="E16" s="1755" t="s">
        <v>1467</v>
      </c>
      <c r="G16" s="1132" t="s">
        <v>1468</v>
      </c>
      <c r="H16" s="1132" t="s">
        <v>1469</v>
      </c>
      <c r="I16" s="1134" t="s">
        <v>1470</v>
      </c>
      <c r="J16" s="1145" t="s">
        <v>559</v>
      </c>
      <c r="N16" s="1214" t="s">
        <v>1471</v>
      </c>
      <c r="AW16" s="1176" t="s">
        <v>155</v>
      </c>
      <c r="AX16" s="1176" t="s">
        <v>155</v>
      </c>
      <c r="AZ16" s="1176" t="s">
        <v>1397</v>
      </c>
      <c r="BB16" s="1176" t="s">
        <v>1472</v>
      </c>
      <c r="BC16" s="1176" t="s">
        <v>1447</v>
      </c>
      <c r="BE16" s="1176">
        <v>2014</v>
      </c>
      <c r="BH16" s="1124" t="s">
        <v>1402</v>
      </c>
      <c r="BJ16" s="1273" t="s">
        <v>1473</v>
      </c>
      <c r="BL16" s="1273" t="s">
        <v>1473</v>
      </c>
      <c r="BN16" s="1124" t="s">
        <v>1474</v>
      </c>
      <c r="BR16" s="1126"/>
      <c r="BS16" s="1487"/>
      <c r="BT16" s="1126"/>
      <c r="BU16" s="1126"/>
      <c r="BV16" s="1126"/>
      <c r="BW16" s="1750"/>
      <c r="BX16" s="1746"/>
    </row>
    <row customHeight="1" ht="21">
      <c r="A17" s="1130" t="s">
        <v>1475</v>
      </c>
      <c r="B17" s="1131">
        <v>2015</v>
      </c>
      <c r="G17" s="1132" t="s">
        <v>1422</v>
      </c>
      <c r="H17" s="1132" t="s">
        <v>1422</v>
      </c>
      <c r="I17" s="1132" t="s">
        <v>1476</v>
      </c>
      <c r="N17" s="1214" t="s">
        <v>1477</v>
      </c>
      <c r="X17" s="1143"/>
      <c r="AW17" s="1176" t="s">
        <v>1470</v>
      </c>
      <c r="AX17" s="1176" t="s">
        <v>1470</v>
      </c>
      <c r="AZ17" s="1176" t="s">
        <v>1478</v>
      </c>
      <c r="BB17" s="1176" t="s">
        <v>1479</v>
      </c>
      <c r="BC17" s="1176" t="s">
        <v>1330</v>
      </c>
      <c r="BE17" s="1176">
        <v>2015</v>
      </c>
      <c r="BH17" s="1124" t="s">
        <v>1418</v>
      </c>
      <c r="BJ17" s="1273" t="s">
        <v>1480</v>
      </c>
      <c r="BL17" s="1273" t="s">
        <v>1480</v>
      </c>
      <c r="BN17" s="1124" t="s">
        <v>1481</v>
      </c>
      <c r="BR17" s="1123" t="s">
        <v>1272</v>
      </c>
      <c r="BS17" s="1484"/>
      <c r="BU17" s="1123" t="s">
        <v>1482</v>
      </c>
      <c r="BV17" s="1126"/>
      <c r="BW17" s="1746"/>
      <c r="BX17" s="1748" t="s">
        <v>1483</v>
      </c>
      <c r="CA17" s="1123" t="s">
        <v>1484</v>
      </c>
      <c r="CD17" s="1123" t="s">
        <v>1485</v>
      </c>
    </row>
    <row customHeight="1" ht="21">
      <c r="A18" s="1130" t="s">
        <v>1486</v>
      </c>
      <c r="B18" s="1131">
        <v>2016</v>
      </c>
      <c r="E18" s="2061" t="s">
        <v>1487</v>
      </c>
      <c r="I18" s="1132" t="s">
        <v>1488</v>
      </c>
      <c r="N18" s="1214" t="s">
        <v>1489</v>
      </c>
      <c r="X18" s="1143"/>
      <c r="AW18" s="1176" t="s">
        <v>1476</v>
      </c>
      <c r="AX18" s="1176" t="s">
        <v>1476</v>
      </c>
      <c r="BB18" s="1176" t="s">
        <v>1490</v>
      </c>
      <c r="BC18" s="1176" t="s">
        <v>1330</v>
      </c>
      <c r="BE18" s="1176">
        <v>2016</v>
      </c>
      <c r="BH18" s="1124" t="s">
        <v>1432</v>
      </c>
      <c r="BJ18" s="1273" t="s">
        <v>1491</v>
      </c>
      <c r="BL18" s="1273" t="s">
        <v>1491</v>
      </c>
      <c r="BN18" s="1124" t="s">
        <v>1492</v>
      </c>
      <c r="BQ18" s="1488" t="s">
        <v>1302</v>
      </c>
      <c r="BR18" s="1215" t="s">
        <v>1303</v>
      </c>
      <c r="BS18" s="330"/>
      <c r="BT18" s="1488" t="s">
        <v>1493</v>
      </c>
      <c r="BU18" s="1215" t="s">
        <v>1494</v>
      </c>
      <c r="BV18" s="1126"/>
      <c r="BW18" s="1753" t="s">
        <v>1495</v>
      </c>
      <c r="BX18" s="1747" t="s">
        <v>1496</v>
      </c>
      <c r="BZ18" s="1488" t="s">
        <v>1497</v>
      </c>
      <c r="CA18" s="1215" t="s">
        <v>1498</v>
      </c>
      <c r="CC18" s="1488" t="s">
        <v>1499</v>
      </c>
      <c r="CD18" s="1215" t="s">
        <v>1500</v>
      </c>
    </row>
    <row customHeight="1" ht="21">
      <c r="A19" s="1926" t="s">
        <v>1501</v>
      </c>
      <c r="B19" s="1131">
        <v>2017</v>
      </c>
      <c r="E19" s="1130" t="s">
        <v>167</v>
      </c>
      <c r="I19" s="1132" t="s">
        <v>1502</v>
      </c>
      <c r="N19" s="1214" t="s">
        <v>1503</v>
      </c>
      <c r="X19" s="1143"/>
      <c r="AW19" s="1176" t="s">
        <v>1488</v>
      </c>
      <c r="AX19" s="1176" t="s">
        <v>1488</v>
      </c>
      <c r="AZ19" s="1123" t="s">
        <v>1504</v>
      </c>
      <c r="BB19" s="1176" t="s">
        <v>1505</v>
      </c>
      <c r="BC19" s="1176" t="s">
        <v>1330</v>
      </c>
      <c r="BE19" s="1176">
        <v>2017</v>
      </c>
      <c r="BH19" s="1124" t="s">
        <v>1506</v>
      </c>
      <c r="BJ19" s="1273" t="s">
        <v>1507</v>
      </c>
      <c r="BL19" s="1273" t="s">
        <v>1507</v>
      </c>
      <c r="BQ19" s="1337">
        <v>4190064</v>
      </c>
      <c r="BR19" s="1124" t="s">
        <v>1508</v>
      </c>
      <c r="BS19" s="1485"/>
      <c r="BT19" s="1337">
        <v>4189671</v>
      </c>
      <c r="BU19" s="1124" t="s">
        <v>1509</v>
      </c>
      <c r="BV19" s="1126"/>
      <c r="BW19" s="1751">
        <v>4189706</v>
      </c>
      <c r="BX19" s="1749" t="s">
        <v>1510</v>
      </c>
      <c r="BZ19" s="1337">
        <v>4189714</v>
      </c>
      <c r="CA19" s="1124" t="s">
        <v>1511</v>
      </c>
      <c r="CC19" s="1337">
        <v>4189708</v>
      </c>
      <c r="CD19" s="1124" t="s">
        <v>1512</v>
      </c>
    </row>
    <row customHeight="1" ht="21">
      <c r="A20" s="1130" t="s">
        <v>1513</v>
      </c>
      <c r="B20" s="1131">
        <v>2018</v>
      </c>
      <c r="E20" s="1130" t="s">
        <v>1261</v>
      </c>
      <c r="I20" s="1132" t="s">
        <v>1514</v>
      </c>
      <c r="N20" s="1214" t="s">
        <v>1515</v>
      </c>
      <c r="AW20" s="1176" t="s">
        <v>1502</v>
      </c>
      <c r="AX20" s="1176" t="s">
        <v>1502</v>
      </c>
      <c r="AZ20" s="1176" t="s">
        <v>1516</v>
      </c>
      <c r="BB20" s="1176" t="s">
        <v>1517</v>
      </c>
      <c r="BC20" s="1176" t="s">
        <v>1447</v>
      </c>
      <c r="BE20" s="1176">
        <v>2018</v>
      </c>
      <c r="BH20" s="1124" t="s">
        <v>1443</v>
      </c>
      <c r="BJ20" s="1124" t="s">
        <v>1370</v>
      </c>
      <c r="BL20" s="1124" t="s">
        <v>1370</v>
      </c>
      <c r="BQ20" s="1337">
        <v>4190065</v>
      </c>
      <c r="BR20" s="1124" t="s">
        <v>1518</v>
      </c>
      <c r="BS20" s="1485"/>
      <c r="BT20" s="1337">
        <v>4189672</v>
      </c>
      <c r="BU20" s="1124" t="s">
        <v>1519</v>
      </c>
      <c r="BV20" s="1126"/>
      <c r="BW20" s="1751">
        <v>4189705</v>
      </c>
      <c r="BX20" s="1749" t="s">
        <v>1520</v>
      </c>
      <c r="BZ20" s="1337">
        <v>4189713</v>
      </c>
      <c r="CA20" s="1124" t="s">
        <v>1520</v>
      </c>
      <c r="CC20" s="1337">
        <v>4189709</v>
      </c>
      <c r="CD20" s="1124" t="s">
        <v>1521</v>
      </c>
    </row>
    <row customHeight="1" ht="21">
      <c r="A21" s="1130" t="s">
        <v>1522</v>
      </c>
      <c r="B21" s="1131">
        <v>2019</v>
      </c>
      <c r="I21" s="1132" t="s">
        <v>1523</v>
      </c>
      <c r="N21" s="1214" t="s">
        <v>1524</v>
      </c>
      <c r="AW21" s="1176" t="s">
        <v>1514</v>
      </c>
      <c r="AX21" s="1176" t="s">
        <v>1514</v>
      </c>
      <c r="AZ21" s="1176" t="s">
        <v>1525</v>
      </c>
      <c r="BB21" s="1176" t="s">
        <v>1526</v>
      </c>
      <c r="BC21" s="1176" t="s">
        <v>1330</v>
      </c>
      <c r="BE21" s="1176">
        <v>2019</v>
      </c>
      <c r="BH21" s="1124" t="s">
        <v>1450</v>
      </c>
      <c r="BJ21" s="1124" t="s">
        <v>1386</v>
      </c>
      <c r="BL21" s="1124" t="s">
        <v>1386</v>
      </c>
      <c r="BQ21" s="1337">
        <v>4190066</v>
      </c>
      <c r="BR21" s="1124" t="s">
        <v>1527</v>
      </c>
      <c r="BS21" s="1485"/>
      <c r="BT21" s="1337">
        <v>4189673</v>
      </c>
      <c r="BU21" s="1124" t="s">
        <v>1528</v>
      </c>
      <c r="BV21" s="1126"/>
      <c r="BW21" s="1751">
        <v>4189707</v>
      </c>
      <c r="BX21" s="1749" t="s">
        <v>1529</v>
      </c>
      <c r="BZ21" s="1337">
        <v>4189712</v>
      </c>
      <c r="CA21" s="1124" t="s">
        <v>1530</v>
      </c>
      <c r="CC21" s="1337">
        <v>4189710</v>
      </c>
      <c r="CD21" s="1124" t="s">
        <v>1531</v>
      </c>
    </row>
    <row customHeight="1" ht="21">
      <c r="A22" s="1130" t="s">
        <v>1532</v>
      </c>
      <c r="B22" s="1131">
        <v>2020</v>
      </c>
      <c r="N22" s="1214" t="s">
        <v>1533</v>
      </c>
      <c r="AW22" s="1176" t="s">
        <v>1523</v>
      </c>
      <c r="AX22" s="1176" t="s">
        <v>1523</v>
      </c>
      <c r="AZ22" s="1176" t="s">
        <v>1534</v>
      </c>
      <c r="BB22" s="1176" t="s">
        <v>1535</v>
      </c>
      <c r="BC22" s="1176" t="s">
        <v>1330</v>
      </c>
      <c r="BE22" s="1176">
        <v>2020</v>
      </c>
      <c r="BH22" s="1124" t="s">
        <v>1457</v>
      </c>
      <c r="BJ22" s="1124" t="s">
        <v>1402</v>
      </c>
      <c r="BL22" s="1124" t="s">
        <v>1402</v>
      </c>
      <c r="BQ22" s="1337">
        <v>4190067</v>
      </c>
      <c r="BR22" s="1124" t="s">
        <v>1536</v>
      </c>
      <c r="BS22" s="1485"/>
      <c r="BT22" s="1337">
        <v>4189674</v>
      </c>
      <c r="BU22" s="1124" t="s">
        <v>1537</v>
      </c>
      <c r="BV22" s="1126"/>
      <c r="BW22" s="1126"/>
      <c r="CC22" s="1337">
        <v>4189711</v>
      </c>
      <c r="CD22" s="1124" t="s">
        <v>298</v>
      </c>
    </row>
    <row customHeight="1" ht="21">
      <c r="A23" s="1130" t="s">
        <v>1538</v>
      </c>
      <c r="B23" s="1131">
        <v>2021</v>
      </c>
      <c r="AW23" s="1176" t="s">
        <v>1539</v>
      </c>
      <c r="AX23" s="1176" t="s">
        <v>1539</v>
      </c>
      <c r="AZ23" s="1176" t="s">
        <v>1540</v>
      </c>
      <c r="BB23" s="1176" t="s">
        <v>1541</v>
      </c>
      <c r="BC23" s="1176" t="s">
        <v>1239</v>
      </c>
      <c r="BE23" s="1176">
        <v>2021</v>
      </c>
      <c r="BH23" s="1124" t="s">
        <v>1465</v>
      </c>
      <c r="BJ23" s="1124" t="s">
        <v>1418</v>
      </c>
      <c r="BL23" s="1124" t="s">
        <v>1418</v>
      </c>
      <c r="BQ23" s="1337">
        <v>4190068</v>
      </c>
      <c r="BR23" s="1124" t="s">
        <v>1542</v>
      </c>
      <c r="BS23" s="1485"/>
      <c r="BT23" s="1337">
        <v>4189675</v>
      </c>
      <c r="BU23" s="1124" t="s">
        <v>1543</v>
      </c>
      <c r="BV23" s="1126"/>
      <c r="BW23" s="1126"/>
      <c r="CC23" s="1337">
        <v>5110778</v>
      </c>
      <c r="CD23" s="1124" t="s">
        <v>1544</v>
      </c>
    </row>
    <row customHeight="1" ht="21">
      <c r="A24" s="1130" t="s">
        <v>1545</v>
      </c>
      <c r="B24" s="1131">
        <v>2022</v>
      </c>
      <c r="AW24" s="1176" t="s">
        <v>102</v>
      </c>
      <c r="AX24" s="1176" t="s">
        <v>102</v>
      </c>
      <c r="AZ24" s="1176" t="s">
        <v>1546</v>
      </c>
      <c r="BB24" s="1176" t="s">
        <v>1547</v>
      </c>
      <c r="BC24" s="1176" t="s">
        <v>1548</v>
      </c>
      <c r="BE24" s="1176">
        <v>2022</v>
      </c>
      <c r="BH24" s="1124" t="s">
        <v>1474</v>
      </c>
      <c r="BJ24" s="1124" t="s">
        <v>1432</v>
      </c>
      <c r="BL24" s="1124" t="s">
        <v>1432</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1481</v>
      </c>
      <c r="BJ25" s="1124" t="s">
        <v>1506</v>
      </c>
      <c r="BL25" s="1124" t="s">
        <v>1506</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1425</v>
      </c>
      <c r="BB26" s="1176" t="s">
        <v>1561</v>
      </c>
      <c r="BC26" s="1176" t="s">
        <v>1548</v>
      </c>
      <c r="BE26" s="1176">
        <v>2024</v>
      </c>
      <c r="BH26" s="1124" t="s">
        <v>1492</v>
      </c>
      <c r="BJ26" s="1124" t="s">
        <v>1443</v>
      </c>
      <c r="BL26" s="1124" t="s">
        <v>1443</v>
      </c>
      <c r="BQ26" s="1337">
        <v>4190071</v>
      </c>
      <c r="BR26" s="1124" t="s">
        <v>1562</v>
      </c>
      <c r="BS26" s="1485"/>
      <c r="BV26" s="1126"/>
      <c r="BW26" s="1126"/>
    </row>
    <row customHeight="1" ht="11.25">
      <c r="A27" s="1130" t="s">
        <v>1563</v>
      </c>
      <c r="B27" s="1131">
        <v>2025</v>
      </c>
      <c r="J27" s="232" t="s">
        <v>101</v>
      </c>
      <c r="AX27" s="1176" t="s">
        <v>1564</v>
      </c>
      <c r="BB27" s="1176" t="s">
        <v>1565</v>
      </c>
      <c r="BC27" s="1176" t="s">
        <v>1548</v>
      </c>
      <c r="BE27" s="1176">
        <v>2025</v>
      </c>
      <c r="BH27" s="1126" t="s">
        <v>28</v>
      </c>
      <c r="BJ27" s="1124" t="s">
        <v>1450</v>
      </c>
      <c r="BL27" s="1124" t="s">
        <v>1450</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1457</v>
      </c>
      <c r="BL28" s="1124" t="s">
        <v>1457</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01.01.2025</v>
      </c>
      <c r="F29" s="1161" t="str">
        <f>IF(TEMPLATE_GROUP="","",INDEX(EndDateList,MATCH(TEMPLATE_GROUP,CodeTemplateList,0),1))</f>
        <v>31.12.2025</v>
      </c>
      <c r="H29" s="1162" t="s">
        <v>1576</v>
      </c>
      <c r="AX29" s="1176" t="s">
        <v>1577</v>
      </c>
      <c r="AZ29" s="1176" t="s">
        <v>1223</v>
      </c>
      <c r="BB29" s="1176" t="s">
        <v>1425</v>
      </c>
      <c r="BC29" s="1147"/>
      <c r="BE29" s="1176">
        <v>2027</v>
      </c>
      <c r="BJ29" s="1124" t="s">
        <v>1465</v>
      </c>
      <c r="BL29" s="1124" t="s">
        <v>1465</v>
      </c>
    </row>
    <row customHeight="1" ht="11.25">
      <c r="A30" s="1130" t="s">
        <v>1578</v>
      </c>
      <c r="D30" s="1163"/>
      <c r="E30" s="1164"/>
      <c r="F30" s="1164"/>
      <c r="AX30" s="1176" t="s">
        <v>1579</v>
      </c>
      <c r="AZ30" s="1176" t="s">
        <v>1250</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01.01.2025</v>
      </c>
      <c r="F32" s="1161" t="str">
        <f>IF(TEMPLATE_GROUP="","",INDEX(EndDateList,MATCH(TEMPLATE_GROUP,CodeTemplateList,0),1))</f>
        <v>31.12.2025</v>
      </c>
      <c r="H32" s="1166" t="s">
        <v>1587</v>
      </c>
      <c r="O32" s="1130" t="s">
        <v>1222</v>
      </c>
      <c r="AX32" s="1176" t="s">
        <v>1588</v>
      </c>
      <c r="AZ32" s="1176" t="s">
        <v>1318</v>
      </c>
      <c r="BE32" s="1176">
        <v>2030</v>
      </c>
      <c r="BJ32" s="1124" t="s">
        <v>1474</v>
      </c>
      <c r="BL32" s="1124" t="s">
        <v>1474</v>
      </c>
    </row>
    <row customHeight="1" ht="11.25">
      <c r="A33" s="1130" t="s">
        <v>1589</v>
      </c>
      <c r="O33" s="1130" t="s">
        <v>1247</v>
      </c>
      <c r="AX33" s="1176" t="s">
        <v>1590</v>
      </c>
      <c r="AZ33" s="1176" t="s">
        <v>498</v>
      </c>
      <c r="BE33" s="1176">
        <v>2031</v>
      </c>
      <c r="BJ33" s="1124" t="s">
        <v>1481</v>
      </c>
      <c r="BL33" s="1124" t="s">
        <v>1481</v>
      </c>
    </row>
    <row customHeight="1" ht="11.25">
      <c r="A34" s="1130" t="s">
        <v>1591</v>
      </c>
      <c r="O34" s="1130" t="s">
        <v>1283</v>
      </c>
      <c r="AX34" s="1176" t="s">
        <v>1592</v>
      </c>
      <c r="BE34" s="1176">
        <v>2032</v>
      </c>
      <c r="BJ34" s="1124" t="s">
        <v>1492</v>
      </c>
      <c r="BL34" s="1124" t="s">
        <v>1492</v>
      </c>
    </row>
    <row customHeight="1" ht="11.25">
      <c r="A35" s="1130" t="s">
        <v>1593</v>
      </c>
      <c r="O35" s="1130" t="s">
        <v>1316</v>
      </c>
      <c r="AX35" s="1176" t="s">
        <v>1594</v>
      </c>
      <c r="AZ35" s="1123" t="s">
        <v>1595</v>
      </c>
      <c r="BE35" s="1176">
        <v>2033</v>
      </c>
      <c r="BL35" s="1124" t="s">
        <v>1596</v>
      </c>
    </row>
    <row customHeight="1" ht="11.25">
      <c r="A36" s="1926" t="s">
        <v>1597</v>
      </c>
      <c r="D36" s="1167" t="s">
        <v>1598</v>
      </c>
      <c r="E36" s="1168" t="s">
        <v>856</v>
      </c>
      <c r="F36" s="1169" t="str">
        <f>INDEX(E37:E41,MATCH(TEMPLATE_SPHERE,F37:F41,0))</f>
        <v>холодного водоснабжения</v>
      </c>
      <c r="G36" s="1169" t="str">
        <f>INDEX(G37:G41,MATCH(TEMPLATE_SPHERE,F37:F41,0))</f>
        <v>холодное водоснабжение</v>
      </c>
      <c r="O36" s="1130" t="s">
        <v>1341</v>
      </c>
      <c r="AX36" s="1176" t="s">
        <v>1599</v>
      </c>
      <c r="AZ36" s="1176" t="s">
        <v>498</v>
      </c>
      <c r="BE36" s="1176">
        <v>2034</v>
      </c>
      <c r="BL36" s="1124" t="s">
        <v>1600</v>
      </c>
    </row>
    <row customHeight="1" ht="11.25">
      <c r="A37" s="1130" t="s">
        <v>1601</v>
      </c>
      <c r="E37" s="463" t="s">
        <v>1602</v>
      </c>
      <c r="F37" s="1170" t="s">
        <v>810</v>
      </c>
      <c r="G37" s="463" t="s">
        <v>1603</v>
      </c>
      <c r="O37" s="1130" t="s">
        <v>1360</v>
      </c>
      <c r="AX37" s="1176" t="s">
        <v>1604</v>
      </c>
      <c r="AZ37" s="1176" t="s">
        <v>1249</v>
      </c>
      <c r="BE37" s="1176">
        <v>2035</v>
      </c>
    </row>
    <row customHeight="1" ht="11.25">
      <c r="A38" s="1130" t="s">
        <v>1605</v>
      </c>
      <c r="E38" s="463" t="s">
        <v>1606</v>
      </c>
      <c r="F38" s="1171" t="s">
        <v>856</v>
      </c>
      <c r="G38" s="463" t="s">
        <v>1607</v>
      </c>
      <c r="O38" s="1130" t="s">
        <v>1377</v>
      </c>
      <c r="AX38" s="1176" t="s">
        <v>1608</v>
      </c>
      <c r="AZ38" s="1176" t="s">
        <v>1284</v>
      </c>
      <c r="BE38" s="1176">
        <v>2036</v>
      </c>
      <c r="BH38" s="1123" t="s">
        <v>1609</v>
      </c>
      <c r="BJ38" s="1123" t="s">
        <v>1610</v>
      </c>
      <c r="BL38" s="1123" t="s">
        <v>1611</v>
      </c>
      <c r="BN38" s="1123" t="s">
        <v>1612</v>
      </c>
    </row>
    <row customHeight="1" ht="11.25">
      <c r="A39" s="1130" t="s">
        <v>1613</v>
      </c>
      <c r="E39" s="463" t="s">
        <v>1614</v>
      </c>
      <c r="F39" s="1171" t="s">
        <v>909</v>
      </c>
      <c r="G39" s="463" t="s">
        <v>1615</v>
      </c>
      <c r="O39" s="1130" t="s">
        <v>1393</v>
      </c>
      <c r="AX39" s="1176" t="s">
        <v>1616</v>
      </c>
      <c r="AZ39" s="1176" t="s">
        <v>1317</v>
      </c>
      <c r="BE39" s="1176">
        <v>2037</v>
      </c>
      <c r="BH39" s="1124" t="s">
        <v>1617</v>
      </c>
      <c r="BJ39" s="1273" t="s">
        <v>1617</v>
      </c>
      <c r="BL39" s="1273" t="s">
        <v>1617</v>
      </c>
      <c r="BN39" s="1124" t="s">
        <v>1618</v>
      </c>
    </row>
    <row customHeight="1" ht="11.25">
      <c r="A40" s="1130" t="s">
        <v>1619</v>
      </c>
      <c r="E40" s="463" t="s">
        <v>1620</v>
      </c>
      <c r="F40" s="1171" t="s">
        <v>896</v>
      </c>
      <c r="G40" s="463" t="s">
        <v>1621</v>
      </c>
      <c r="O40" s="1130" t="s">
        <v>1409</v>
      </c>
      <c r="AX40" s="1176" t="s">
        <v>1622</v>
      </c>
      <c r="BE40" s="1176">
        <v>2038</v>
      </c>
      <c r="BH40" s="1124" t="s">
        <v>1623</v>
      </c>
      <c r="BJ40" s="1273" t="s">
        <v>1029</v>
      </c>
      <c r="BL40" s="1273" t="s">
        <v>1029</v>
      </c>
      <c r="BN40" s="1124" t="s">
        <v>1063</v>
      </c>
    </row>
    <row customHeight="1" ht="11.25">
      <c r="A41" s="1130" t="s">
        <v>1624</v>
      </c>
      <c r="E41" s="463" t="s">
        <v>1625</v>
      </c>
      <c r="F41" s="1171" t="s">
        <v>1626</v>
      </c>
      <c r="G41" s="463" t="s">
        <v>1625</v>
      </c>
      <c r="O41" s="1130" t="s">
        <v>1425</v>
      </c>
      <c r="AX41" s="1176" t="s">
        <v>1627</v>
      </c>
      <c r="AZ41" s="1123" t="s">
        <v>1628</v>
      </c>
      <c r="BE41" s="1176">
        <v>2039</v>
      </c>
      <c r="BH41" s="1124" t="s">
        <v>1629</v>
      </c>
      <c r="BJ41" s="1273" t="s">
        <v>1025</v>
      </c>
      <c r="BL41" s="1273" t="s">
        <v>1025</v>
      </c>
      <c r="BN41" s="1124" t="s">
        <v>1050</v>
      </c>
    </row>
    <row customHeight="1" ht="11.25">
      <c r="A42" s="1130" t="s">
        <v>1630</v>
      </c>
      <c r="AX42" s="1176" t="s">
        <v>1631</v>
      </c>
      <c r="AZ42" s="1176" t="s">
        <v>1222</v>
      </c>
      <c r="BE42" s="1176">
        <v>2040</v>
      </c>
      <c r="BH42" s="1124" t="s">
        <v>1047</v>
      </c>
      <c r="BJ42" s="1273" t="s">
        <v>1027</v>
      </c>
      <c r="BL42" s="1273" t="s">
        <v>1027</v>
      </c>
      <c r="BN42" s="1124" t="s">
        <v>1632</v>
      </c>
    </row>
    <row customHeight="1" ht="11.25">
      <c r="A43" s="1130" t="s">
        <v>1633</v>
      </c>
      <c r="AX43" s="1176" t="s">
        <v>1634</v>
      </c>
      <c r="AZ43" s="1176" t="s">
        <v>1247</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1283</v>
      </c>
      <c r="BE44" s="1176">
        <v>2042</v>
      </c>
      <c r="BH44" s="1124" t="s">
        <v>1642</v>
      </c>
      <c r="BJ44" s="1273" t="s">
        <v>1047</v>
      </c>
      <c r="BL44" s="1273" t="s">
        <v>1047</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1316</v>
      </c>
      <c r="BE45" s="1176">
        <v>2043</v>
      </c>
      <c r="BH45" s="1124" t="s">
        <v>1651</v>
      </c>
      <c r="BJ45" s="1273" t="s">
        <v>1041</v>
      </c>
      <c r="BL45" s="1273" t="s">
        <v>1041</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1655</v>
      </c>
      <c r="AZ46" s="1176" t="s">
        <v>1341</v>
      </c>
      <c r="BE46" s="1176">
        <v>2044</v>
      </c>
      <c r="BH46" s="1124" t="s">
        <v>1050</v>
      </c>
      <c r="BJ46" s="1273" t="s">
        <v>1031</v>
      </c>
      <c r="BL46" s="1273" t="s">
        <v>1031</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1659</v>
      </c>
      <c r="AZ47" s="1176" t="s">
        <v>1360</v>
      </c>
      <c r="BE47" s="1176">
        <v>2045</v>
      </c>
      <c r="BH47" s="1124" t="s">
        <v>1632</v>
      </c>
      <c r="BJ47" s="1273" t="s">
        <v>1033</v>
      </c>
      <c r="BL47" s="1273" t="s">
        <v>1033</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1377</v>
      </c>
      <c r="BE48" s="1176">
        <v>2046</v>
      </c>
      <c r="BH48" s="1124" t="s">
        <v>1636</v>
      </c>
      <c r="BJ48" s="1273" t="s">
        <v>1035</v>
      </c>
      <c r="BL48" s="1273" t="s">
        <v>1035</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1670</v>
      </c>
      <c r="AZ49" s="1176" t="s">
        <v>1393</v>
      </c>
      <c r="BE49" s="1176">
        <v>2047</v>
      </c>
      <c r="BH49" s="1124" t="s">
        <v>1051</v>
      </c>
      <c r="BJ49" s="1273" t="s">
        <v>1037</v>
      </c>
      <c r="BL49" s="1273" t="s">
        <v>1037</v>
      </c>
    </row>
    <row customHeight="1" ht="11.25">
      <c r="A50" s="1130" t="s">
        <v>1671</v>
      </c>
      <c r="E50" s="463" t="s">
        <v>1672</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1673</v>
      </c>
      <c r="AZ50" s="1176" t="s">
        <v>1409</v>
      </c>
      <c r="BE50" s="1176">
        <v>2048</v>
      </c>
      <c r="BH50" s="1124" t="s">
        <v>1643</v>
      </c>
      <c r="BJ50" s="1273" t="s">
        <v>1039</v>
      </c>
      <c r="BL50" s="1273" t="s">
        <v>1039</v>
      </c>
    </row>
    <row customHeight="1" ht="11.25">
      <c r="A51" s="1130" t="s">
        <v>1674</v>
      </c>
      <c r="E51" s="463" t="s">
        <v>1675</v>
      </c>
      <c r="F51" s="1171" t="s">
        <v>1646</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1425</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1681</v>
      </c>
      <c r="AZ52" s="1176" t="s">
        <v>498</v>
      </c>
      <c r="BE52" s="1176">
        <v>2050</v>
      </c>
      <c r="BH52" s="1124" t="s">
        <v>1656</v>
      </c>
      <c r="BJ52" s="1273" t="s">
        <v>1050</v>
      </c>
      <c r="BL52" s="1273" t="s">
        <v>1050</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1224</v>
      </c>
      <c r="BE55" s="1176">
        <v>2053</v>
      </c>
      <c r="BH55" s="1126" t="s">
        <v>28</v>
      </c>
      <c r="BJ55" s="1273" t="s">
        <v>1051</v>
      </c>
      <c r="BL55" s="1273" t="s">
        <v>1051</v>
      </c>
    </row>
    <row customHeight="1" ht="11.25">
      <c r="A56" s="1130" t="s">
        <v>1691</v>
      </c>
      <c r="D56" s="1174" t="s">
        <v>1692</v>
      </c>
      <c r="E56" s="1151" t="s">
        <v>113</v>
      </c>
      <c r="F56" s="1130" t="s">
        <v>1693</v>
      </c>
      <c r="AX56" s="1176" t="s">
        <v>1694</v>
      </c>
      <c r="AZ56" s="1176" t="s">
        <v>1251</v>
      </c>
      <c r="BE56" s="1176">
        <v>2054</v>
      </c>
      <c r="BH56" s="1126" t="s">
        <v>28</v>
      </c>
      <c r="BJ56" s="1273" t="s">
        <v>1643</v>
      </c>
      <c r="BL56" s="1273" t="s">
        <v>1643</v>
      </c>
    </row>
    <row customHeight="1" ht="11.25">
      <c r="A57" s="1130" t="s">
        <v>1695</v>
      </c>
      <c r="D57" s="1174" t="s">
        <v>1696</v>
      </c>
      <c r="E57" s="1151" t="s">
        <v>113</v>
      </c>
      <c r="F57" s="1130" t="s">
        <v>1693</v>
      </c>
      <c r="AX57" s="1176" t="s">
        <v>1697</v>
      </c>
      <c r="AZ57" s="1176" t="s">
        <v>1286</v>
      </c>
      <c r="BE57" s="1176">
        <v>2055</v>
      </c>
      <c r="BJ57" s="1273" t="s">
        <v>1652</v>
      </c>
      <c r="BL57" s="1273" t="s">
        <v>1652</v>
      </c>
    </row>
    <row customHeight="1" ht="11.25">
      <c r="A58" s="1130" t="s">
        <v>1698</v>
      </c>
      <c r="D58" s="1174" t="s">
        <v>1699</v>
      </c>
      <c r="E58" s="1151" t="s">
        <v>113</v>
      </c>
      <c r="F58" s="1130" t="s">
        <v>1693</v>
      </c>
      <c r="AX58" s="1176" t="s">
        <v>1700</v>
      </c>
      <c r="BE58" s="1176">
        <v>2056</v>
      </c>
      <c r="BJ58" s="1273" t="s">
        <v>1656</v>
      </c>
      <c r="BL58" s="1273" t="s">
        <v>1656</v>
      </c>
    </row>
    <row customHeight="1" ht="11.25">
      <c r="A59" s="1130" t="s">
        <v>1701</v>
      </c>
      <c r="D59" s="1174" t="s">
        <v>133</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1225</v>
      </c>
      <c r="BE60" s="1176">
        <v>2058</v>
      </c>
      <c r="BJ60" s="1273" t="s">
        <v>1666</v>
      </c>
      <c r="BL60" s="1273" t="s">
        <v>1666</v>
      </c>
    </row>
    <row customHeight="1" ht="11.25">
      <c r="A61" s="1130" t="s">
        <v>1708</v>
      </c>
      <c r="D61" s="1174" t="s">
        <v>1709</v>
      </c>
      <c r="E61" s="1151" t="s">
        <v>1588</v>
      </c>
      <c r="F61" s="1130" t="s">
        <v>1702</v>
      </c>
      <c r="AX61" s="1176" t="s">
        <v>1710</v>
      </c>
      <c r="AZ61" s="1176" t="s">
        <v>1252</v>
      </c>
      <c r="BE61" s="1176">
        <v>2059</v>
      </c>
      <c r="BL61" s="1273" t="s">
        <v>1043</v>
      </c>
    </row>
    <row customHeight="1" ht="11.25">
      <c r="A62" s="1130" t="s">
        <v>1711</v>
      </c>
      <c r="D62" s="1174" t="s">
        <v>132</v>
      </c>
      <c r="E62" s="1151">
        <v>30</v>
      </c>
      <c r="F62" s="1130" t="s">
        <v>1702</v>
      </c>
      <c r="AZ62" s="1176" t="s">
        <v>1287</v>
      </c>
      <c r="BE62" s="1176">
        <v>2060</v>
      </c>
      <c r="BL62" s="1273" t="s">
        <v>1045</v>
      </c>
    </row>
    <row customHeight="1" ht="11.25">
      <c r="A63" s="1130" t="s">
        <v>1712</v>
      </c>
      <c r="D63" s="1174" t="s">
        <v>1713</v>
      </c>
      <c r="E63" s="1151">
        <v>30</v>
      </c>
      <c r="F63" s="1130" t="s">
        <v>1702</v>
      </c>
      <c r="AZ63" s="1176" t="s">
        <v>1319</v>
      </c>
      <c r="BE63" s="1176">
        <v>2061</v>
      </c>
    </row>
    <row customHeight="1" ht="11.25">
      <c r="A64" s="1130" t="s">
        <v>1714</v>
      </c>
      <c r="D64" s="1174" t="s">
        <v>1715</v>
      </c>
      <c r="E64" s="1151">
        <v>30</v>
      </c>
      <c r="F64" s="1130" t="s">
        <v>1702</v>
      </c>
      <c r="AZ64" s="1176" t="s">
        <v>1342</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1226</v>
      </c>
      <c r="BE67" s="1176">
        <v>2065</v>
      </c>
    </row>
    <row customHeight="1" ht="11.25">
      <c r="A68" s="1130" t="s">
        <v>1720</v>
      </c>
      <c r="AZ68" s="1176" t="s">
        <v>1253</v>
      </c>
      <c r="BE68" s="1176">
        <v>2066</v>
      </c>
      <c r="BH68" s="1123" t="s">
        <v>1721</v>
      </c>
      <c r="BJ68" s="1123" t="s">
        <v>1722</v>
      </c>
      <c r="BL68" s="1123" t="s">
        <v>1723</v>
      </c>
      <c r="BN68" s="1123" t="s">
        <v>1724</v>
      </c>
    </row>
    <row customHeight="1" ht="11.25">
      <c r="A69" s="1130" t="s">
        <v>1725</v>
      </c>
      <c r="AZ69" s="1176" t="s">
        <v>1288</v>
      </c>
      <c r="BE69" s="1176">
        <v>2067</v>
      </c>
      <c r="BH69" s="1124" t="s">
        <v>1726</v>
      </c>
      <c r="BI69" s="1173" t="s">
        <v>112</v>
      </c>
      <c r="BJ69" s="1124" t="s">
        <v>1727</v>
      </c>
      <c r="BK69" s="1173" t="s">
        <v>112</v>
      </c>
      <c r="BL69" s="1124" t="s">
        <v>1728</v>
      </c>
      <c r="BM69" s="1126" t="s">
        <v>112</v>
      </c>
      <c r="BN69" s="1124" t="s">
        <v>1729</v>
      </c>
    </row>
    <row customHeight="1" ht="11.25">
      <c r="A70" s="1130" t="s">
        <v>1730</v>
      </c>
      <c r="AZ70" s="1176" t="s">
        <v>1320</v>
      </c>
      <c r="BE70" s="1176">
        <v>2068</v>
      </c>
      <c r="BH70" s="1124" t="s">
        <v>1731</v>
      </c>
      <c r="BJ70" s="1124" t="s">
        <v>1732</v>
      </c>
      <c r="BL70" s="1124" t="s">
        <v>1733</v>
      </c>
      <c r="BN70" s="1124" t="s">
        <v>1734</v>
      </c>
    </row>
    <row customHeight="1" ht="11.25">
      <c r="A71" s="1130" t="s">
        <v>1735</v>
      </c>
      <c r="AZ71" s="1176" t="s">
        <v>1322</v>
      </c>
      <c r="BE71" s="1176">
        <v>2069</v>
      </c>
      <c r="BH71" s="1124" t="s">
        <v>1736</v>
      </c>
      <c r="BI71" s="1173" t="s">
        <v>89</v>
      </c>
      <c r="BJ71" s="1124" t="s">
        <v>1737</v>
      </c>
      <c r="BK71" s="1173" t="s">
        <v>89</v>
      </c>
      <c r="BL71" s="1124" t="s">
        <v>1738</v>
      </c>
      <c r="BM71" s="1126" t="s">
        <v>89</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113</v>
      </c>
      <c r="BJ73" s="1124" t="s">
        <v>1745</v>
      </c>
      <c r="BK73" s="1173" t="s">
        <v>113</v>
      </c>
      <c r="BL73" s="1124" t="s">
        <v>1746</v>
      </c>
      <c r="BM73" s="1126" t="s">
        <v>113</v>
      </c>
      <c r="BN73" s="1124" t="s">
        <v>1747</v>
      </c>
    </row>
    <row customHeight="1" ht="11.25">
      <c r="A74" s="1130" t="s">
        <v>1748</v>
      </c>
      <c r="BH74" s="1124" t="s">
        <v>1749</v>
      </c>
      <c r="BJ74" s="1124" t="s">
        <v>1750</v>
      </c>
      <c r="BL74" s="1124" t="s">
        <v>1751</v>
      </c>
      <c r="BN74" s="1124" t="s">
        <v>1752</v>
      </c>
    </row>
    <row customHeight="1" ht="11.25">
      <c r="A75" s="1130" t="s">
        <v>16</v>
      </c>
      <c r="AZ75" s="1123" t="s">
        <v>1753</v>
      </c>
      <c r="BH75" s="1124" t="s">
        <v>1754</v>
      </c>
      <c r="BJ75" s="1124" t="s">
        <v>1754</v>
      </c>
      <c r="BL75" s="1124" t="s">
        <v>1754</v>
      </c>
    </row>
    <row customHeight="1" ht="11.25">
      <c r="A76" s="1130" t="s">
        <v>1755</v>
      </c>
      <c r="AZ76" s="1176" t="s">
        <v>1235</v>
      </c>
      <c r="BH76" s="1124" t="s">
        <v>1756</v>
      </c>
      <c r="BJ76" s="1124" t="s">
        <v>1757</v>
      </c>
      <c r="BL76" s="1124" t="s">
        <v>1758</v>
      </c>
    </row>
    <row customHeight="1" ht="11.25">
      <c r="A77" s="1130" t="s">
        <v>1759</v>
      </c>
      <c r="AZ77" s="1176" t="s">
        <v>1263</v>
      </c>
    </row>
    <row customHeight="1" ht="11.25">
      <c r="A78" s="1130" t="s">
        <v>1760</v>
      </c>
      <c r="AZ78" s="1176" t="s">
        <v>1295</v>
      </c>
    </row>
    <row customHeight="1" ht="11.25">
      <c r="A79" s="1130" t="s">
        <v>1761</v>
      </c>
      <c r="AZ79" s="1176" t="s">
        <v>1326</v>
      </c>
      <c r="BH79" s="1123" t="s">
        <v>1762</v>
      </c>
      <c r="BJ79" s="1123" t="s">
        <v>1763</v>
      </c>
      <c r="BL79" s="1123" t="s">
        <v>1764</v>
      </c>
    </row>
    <row customHeight="1" ht="11.25">
      <c r="A80" s="1130" t="s">
        <v>1765</v>
      </c>
      <c r="AZ80" s="1176" t="s">
        <v>1347</v>
      </c>
      <c r="BH80" s="1124" t="s">
        <v>1766</v>
      </c>
      <c r="BJ80" s="1124" t="s">
        <v>1767</v>
      </c>
      <c r="BL80" s="1124" t="s">
        <v>1768</v>
      </c>
    </row>
    <row customHeight="1" ht="11.25">
      <c r="A81" s="1130" t="s">
        <v>1769</v>
      </c>
      <c r="AZ81" s="1176" t="s">
        <v>1364</v>
      </c>
      <c r="BH81" s="1124" t="s">
        <v>1770</v>
      </c>
      <c r="BJ81" s="1124" t="s">
        <v>1771</v>
      </c>
      <c r="BL81" s="1124" t="s">
        <v>1772</v>
      </c>
    </row>
    <row customHeight="1" ht="11.25">
      <c r="A82" s="1130" t="s">
        <v>1773</v>
      </c>
      <c r="AZ82" s="1176" t="s">
        <v>1379</v>
      </c>
      <c r="BH82" s="1124" t="s">
        <v>1774</v>
      </c>
      <c r="BJ82" s="1124" t="s">
        <v>1775</v>
      </c>
      <c r="BL82" s="1124" t="s">
        <v>1776</v>
      </c>
    </row>
    <row customHeight="1" ht="11.25">
      <c r="A83" s="1130" t="s">
        <v>1777</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1021</v>
      </c>
    </row>
    <row customHeight="1" ht="11.25">
      <c r="A91" s="1130" t="s">
        <v>1802</v>
      </c>
      <c r="AZ91" s="1176" t="s">
        <v>1057</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1425</v>
      </c>
      <c r="BL100" s="1124" t="s">
        <v>1425</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1850</v>
      </c>
      <c r="BH107" s="1123" t="s">
        <v>1851</v>
      </c>
      <c r="BJ107" s="1123" t="s">
        <v>1852</v>
      </c>
      <c r="BL107" s="1123" t="s">
        <v>1853</v>
      </c>
      <c r="BN107" s="1123" t="s">
        <v>1854</v>
      </c>
    </row>
    <row customHeight="1" ht="11.25">
      <c r="AZ108" s="1176" t="s">
        <v>574</v>
      </c>
      <c r="BH108" s="1124" t="s">
        <v>1855</v>
      </c>
      <c r="BJ108" s="1124" t="s">
        <v>1856</v>
      </c>
      <c r="BL108" s="1124" t="s">
        <v>1511</v>
      </c>
      <c r="BN108" s="1124" t="s">
        <v>1857</v>
      </c>
    </row>
    <row customHeight="1" ht="11.25">
      <c r="BH109" s="1124" t="s">
        <v>1858</v>
      </c>
    </row>
    <row customHeight="1" ht="11.25">
      <c r="AZ110" s="1748" t="s">
        <v>1859</v>
      </c>
      <c r="BH110" s="1124" t="s">
        <v>1858</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1860</v>
      </c>
    </row>
    <row customHeight="1" ht="22.5">
      <c r="AZ115" s="1957" t="s">
        <v>1842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498</v>
      </c>
    </row>
    <row customHeight="1" ht="11.25">
      <c r="AZ116" s="1957" t="s">
        <v>1844</v>
      </c>
      <c r="BA116" s="1958" t="s">
        <v>1845</v>
      </c>
      <c r="BH116" s="1124" t="s">
        <v>1249</v>
      </c>
    </row>
    <row customHeight="1" ht="11.25">
      <c r="BH117" s="1124" t="s">
        <v>1284</v>
      </c>
    </row>
    <row customHeight="1" ht="11.25">
      <c r="BH118" s="112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569B3-A7AC-DBEC-FA78-262D67B37E57}" mc:Ignorable="x14ac xr xr2 xr3">
  <dimension ref="A1:J25"/>
  <sheetViews>
    <sheetView topLeftCell="A1" showGridLines="0" zoomScale="90" workbookViewId="0">
      <selection activeCell="A1" sqref="A1"/>
    </sheetView>
  </sheetViews>
  <sheetFormatPr defaultColWidth="9.140625" customHeight="1" defaultRowHeight="11.25"/>
  <cols>
    <col min="1" max="2" style="3288" width="15.00390625" hidden="1" customWidth="1"/>
    <col min="3" max="3" style="3286" width="3.00390625" customWidth="1"/>
    <col min="4" max="4" style="3367" width="6.00390625" customWidth="1"/>
    <col min="5" max="5" style="3286" width="52.00390625" customWidth="1"/>
    <col min="6" max="6" style="3286" width="48.00390625" customWidth="1"/>
    <col min="7" max="7" style="3286" width="93.00390625" customWidth="1"/>
    <col min="8" max="8" style="3286" width="8.00390625" customWidth="1"/>
    <col min="9" max="9" style="3286" width="64.00390625" customWidth="1"/>
    <col min="10" max="10" style="3286" width="9.140625" hidden="1"/>
  </cols>
  <sheetData>
    <row customHeight="1" ht="11.25" hidden="1">
      <c r="A1" s="557" t="s">
        <v>304</v>
      </c>
      <c r="J1" s="511" t="s">
        <v>14</v>
      </c>
    </row>
    <row customHeight="1" ht="22.5" hidden="1">
      <c r="A2" s="558"/>
      <c r="B2" s="558"/>
      <c r="C2" s="1786" t="s">
        <v>101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Ставропольский край</v>
      </c>
      <c r="E6" s="2232"/>
      <c r="F6" s="2232"/>
      <c r="I6" s="771"/>
      <c r="J6" s="511">
        <v>17</v>
      </c>
    </row>
    <row s="328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87</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1861</v>
      </c>
      <c r="F13" s="1577" t="s">
        <v>311</v>
      </c>
      <c r="G13" s="530"/>
      <c r="H13" s="1589"/>
      <c r="J13" s="511">
        <v>19</v>
      </c>
    </row>
    <row customHeight="1" ht="19.95">
      <c r="A14" s="558"/>
      <c r="B14" s="558"/>
      <c r="C14" s="513"/>
      <c r="D14" s="1579" t="s">
        <v>711</v>
      </c>
      <c r="E14" s="1580" t="s">
        <v>1862</v>
      </c>
      <c r="F14" s="1582"/>
      <c r="G14" s="1581" t="s">
        <v>1863</v>
      </c>
      <c r="H14" s="1589"/>
      <c r="J14" s="511">
        <v>19</v>
      </c>
    </row>
    <row customHeight="1" ht="19.95">
      <c r="A15" s="558"/>
      <c r="B15" s="558"/>
      <c r="C15" s="513"/>
      <c r="D15" s="1579" t="s">
        <v>312</v>
      </c>
      <c r="E15" s="1580" t="s">
        <v>1864</v>
      </c>
      <c r="F15" s="1582"/>
      <c r="G15" s="1581" t="s">
        <v>1865</v>
      </c>
      <c r="H15" s="1589"/>
      <c r="J15" s="511">
        <v>19</v>
      </c>
    </row>
    <row customHeight="1" ht="24">
      <c r="A16" s="558"/>
      <c r="B16" s="558"/>
      <c r="C16" s="513"/>
      <c r="D16" s="1579" t="s">
        <v>315</v>
      </c>
      <c r="E16" s="1578" t="s">
        <v>1866</v>
      </c>
      <c r="F16" s="1587"/>
      <c r="G16" s="530" t="s">
        <v>1867</v>
      </c>
      <c r="H16" s="1589"/>
      <c r="J16" s="511">
        <v>23</v>
      </c>
    </row>
    <row customHeight="1" ht="48.29999999999999">
      <c r="A17" s="558"/>
      <c r="B17" s="558"/>
      <c r="C17" s="513"/>
      <c r="D17" s="1576">
        <v>3</v>
      </c>
      <c r="E17" s="1583" t="s">
        <v>1868</v>
      </c>
      <c r="F17" s="1582"/>
      <c r="G17" s="530" t="s">
        <v>1869</v>
      </c>
      <c r="H17" s="1589"/>
      <c r="J17" s="511">
        <v>46</v>
      </c>
    </row>
    <row customHeight="1" ht="48.29999999999999">
      <c r="A18" s="1531">
        <v>1</v>
      </c>
      <c r="B18" s="558"/>
      <c r="C18" s="1533"/>
      <c r="D18" s="1576" t="s">
        <v>90</v>
      </c>
      <c r="E18" s="1583" t="s">
        <v>1870</v>
      </c>
      <c r="F18" s="1582"/>
      <c r="G18" s="530" t="s">
        <v>1869</v>
      </c>
      <c r="H18" s="1589"/>
      <c r="I18" s="908"/>
      <c r="J18" s="511">
        <v>46</v>
      </c>
    </row>
    <row customHeight="1" ht="23.25">
      <c r="A19" s="558"/>
      <c r="B19" s="558"/>
      <c r="C19" s="513"/>
      <c r="D19" s="1576" t="s">
        <v>113</v>
      </c>
      <c r="E19" s="1583" t="s">
        <v>1871</v>
      </c>
      <c r="F19" s="1577" t="s">
        <v>311</v>
      </c>
      <c r="G19" s="2527" t="s">
        <v>1872</v>
      </c>
      <c r="H19" s="531"/>
      <c r="J19" s="511">
        <v>22</v>
      </c>
    </row>
    <row s="4819" customFormat="1" customHeight="1" ht="5.25" hidden="1">
      <c r="A20" s="558"/>
      <c r="B20" s="558"/>
      <c r="C20" s="1585"/>
      <c r="D20" s="1584" t="s">
        <v>1118</v>
      </c>
      <c r="E20" s="1070"/>
      <c r="F20" s="1069"/>
      <c r="G20" s="2528"/>
      <c r="J20" s="1586">
        <v>0</v>
      </c>
    </row>
    <row customHeight="1" ht="15.75">
      <c r="A21" s="558"/>
      <c r="B21" s="558"/>
      <c r="C21" s="513"/>
      <c r="D21" s="523"/>
      <c r="E21" s="471" t="s">
        <v>344</v>
      </c>
      <c r="F21" s="525"/>
      <c r="G21" s="2529"/>
      <c r="H21" s="1589"/>
      <c r="J21" s="511">
        <v>15</v>
      </c>
    </row>
    <row s="3288" customFormat="1" customHeight="1" ht="26.25">
      <c r="A22" s="558"/>
      <c r="B22" s="558"/>
      <c r="C22" s="558"/>
      <c r="D22" s="1576" t="s">
        <v>91</v>
      </c>
      <c r="E22" s="530" t="s">
        <v>1873</v>
      </c>
      <c r="F22" s="1582"/>
      <c r="G22" s="530" t="s">
        <v>1874</v>
      </c>
      <c r="H22" s="1588"/>
      <c r="J22" s="557">
        <v>25</v>
      </c>
    </row>
    <row s="3288" customFormat="1" customHeight="1" ht="19.95">
      <c r="A23" s="558"/>
      <c r="B23" s="558"/>
      <c r="C23" s="558"/>
      <c r="D23" s="1576" t="s">
        <v>92</v>
      </c>
      <c r="E23" s="1583" t="s">
        <v>1875</v>
      </c>
      <c r="F23" s="1587"/>
      <c r="G23" s="530" t="s">
        <v>1876</v>
      </c>
      <c r="H23" s="1588"/>
      <c r="J23" s="557">
        <v>19</v>
      </c>
    </row>
    <row s="3288"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9A34D-6AFA-FF93-D63D-6F0151DED41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1877</v>
      </c>
      <c r="G1" s="1687" t="s">
        <v>48</v>
      </c>
      <c r="H1" s="1687" t="s">
        <v>50</v>
      </c>
      <c r="IU1" s="1211" t="s">
        <v>14</v>
      </c>
    </row>
    <row s="2909" customFormat="1" customHeight="1" ht="22.5" hidden="1">
      <c r="A2" s="887"/>
      <c r="B2" s="1216">
        <v>1</v>
      </c>
      <c r="C2" s="1216"/>
      <c r="D2" s="1984" t="s">
        <v>101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4" customFormat="1" customHeight="1" ht="21">
      <c r="A8" s="1211"/>
      <c r="B8" s="1216"/>
      <c r="C8" s="1211"/>
      <c r="D8" s="1551"/>
      <c r="E8" s="1604" t="s">
        <v>87</v>
      </c>
      <c r="F8" s="1596" t="s">
        <v>1877</v>
      </c>
      <c r="G8" s="1596" t="s">
        <v>48</v>
      </c>
      <c r="H8" s="1596" t="s">
        <v>50</v>
      </c>
      <c r="I8" s="1596" t="s">
        <v>1878</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BC81A-F312-1D88-5917-0BE41C6ABE1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101</v>
      </c>
      <c r="E2" s="1945"/>
      <c r="F2" s="194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1880</v>
      </c>
      <c r="H9" s="1593" t="s">
        <v>1881</v>
      </c>
      <c r="I9" s="1593" t="s">
        <v>1882</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B457B-B67A-B1F7-B306-83BEA1AA50C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101</v>
      </c>
      <c r="E2" s="1960"/>
      <c r="F2" s="196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4" customFormat="1" customHeight="1" ht="67.2">
      <c r="A8" s="1687"/>
      <c r="B8" s="1422"/>
      <c r="C8" s="1687"/>
      <c r="D8" s="1571"/>
      <c r="E8" s="2534" t="s">
        <v>87</v>
      </c>
      <c r="F8" s="2534" t="s">
        <v>1884</v>
      </c>
      <c r="G8" s="2536" t="s">
        <v>1885</v>
      </c>
      <c r="H8" s="2537"/>
      <c r="I8" s="2538"/>
      <c r="J8" s="2534" t="s">
        <v>1886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1880</v>
      </c>
      <c r="H9" s="1950" t="s">
        <v>1881</v>
      </c>
      <c r="I9" s="1950" t="s">
        <v>1882</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9D314-AF2B-8DA2-2A94-FDB162A84E4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101</v>
      </c>
      <c r="E2" s="2183">
        <v>1</v>
      </c>
      <c r="F2" s="2359" t="str">
        <f>IF(region_name="","",region_name)</f>
        <v>Ставропольский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1887</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101</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885"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4" customFormat="1" customHeight="1" ht="44.25">
      <c r="A11" s="1687"/>
      <c r="B11" s="1422"/>
      <c r="C11" s="1687"/>
      <c r="D11" s="1571"/>
      <c r="E11" s="2548" t="s">
        <v>87</v>
      </c>
      <c r="F11" s="2548" t="s">
        <v>309</v>
      </c>
      <c r="G11" s="2548" t="s">
        <v>1888</v>
      </c>
      <c r="H11" s="2548"/>
      <c r="I11" s="2548" t="s">
        <v>1889</v>
      </c>
      <c r="J11" s="2548"/>
      <c r="K11" s="2548"/>
      <c r="L11" s="2548" t="s">
        <v>1890</v>
      </c>
      <c r="M11" s="2536" t="s">
        <v>1891</v>
      </c>
      <c r="N11" s="2547"/>
      <c r="O11" s="1680"/>
      <c r="P11" s="1680"/>
      <c r="Q11" s="1665">
        <v>42</v>
      </c>
    </row>
    <row s="2864" customFormat="1" customHeight="1" ht="29.25">
      <c r="A12" s="1211"/>
      <c r="B12" s="1216"/>
      <c r="C12" s="1211"/>
      <c r="D12" s="1551"/>
      <c r="E12" s="2534"/>
      <c r="F12" s="2548"/>
      <c r="G12" s="1965" t="s">
        <v>1892</v>
      </c>
      <c r="H12" s="1965" t="s">
        <v>313</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Ставропольский край</v>
      </c>
      <c r="G13" s="2543"/>
      <c r="H13" s="2550"/>
      <c r="I13" s="530"/>
      <c r="J13" s="1961">
        <v>1</v>
      </c>
      <c r="K13" s="1974"/>
      <c r="L13" s="1975"/>
      <c r="M13" s="1975"/>
      <c r="N13" s="2544" t="s">
        <v>1893</v>
      </c>
      <c r="O13" s="1591"/>
      <c r="P13" s="567"/>
      <c r="Q13" s="479">
        <v>22</v>
      </c>
    </row>
    <row s="2909" customFormat="1" customHeight="1" ht="23.25">
      <c r="A14" s="2155"/>
      <c r="B14" s="1216"/>
      <c r="C14" s="1216"/>
      <c r="D14" s="857"/>
      <c r="E14" s="2183"/>
      <c r="F14" s="2542"/>
      <c r="G14" s="2543"/>
      <c r="H14" s="2551"/>
      <c r="I14" s="477"/>
      <c r="J14" s="1556"/>
      <c r="K14" s="1556" t="s">
        <v>1887</v>
      </c>
      <c r="L14" s="1599"/>
      <c r="M14" s="1599"/>
      <c r="N14" s="2545"/>
      <c r="O14" s="1591"/>
      <c r="P14" s="567"/>
      <c r="Q14" s="479">
        <v>22</v>
      </c>
    </row>
    <row s="2909" customFormat="1" customHeight="1" ht="23.25">
      <c r="A15" s="2155"/>
      <c r="B15" s="1216"/>
      <c r="C15" s="468"/>
      <c r="D15" s="857"/>
      <c r="E15" s="477"/>
      <c r="F15" s="1556" t="s">
        <v>1879</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F92AF-894C-EC42-5047-0B776D2FC45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84" width="9.140625" hidden="1"/>
    <col min="2" max="2" style="4645" width="9.140625" hidden="1"/>
    <col min="3" max="3" style="4908" width="3.00390625" customWidth="1"/>
    <col min="4" max="4" style="4645" width="6.00390625" customWidth="1"/>
    <col min="5" max="5" style="4645" width="22.00390625" customWidth="1"/>
    <col min="6" max="6" style="4645" width="15.00390625" customWidth="1"/>
    <col min="7" max="7" style="4645" width="14.00390625" customWidth="1"/>
    <col min="8" max="8" style="4645" width="47.00390625" customWidth="1"/>
    <col min="9" max="9" style="4645" width="115.00390625" customWidth="1"/>
    <col min="10" max="10" style="4645" width="3.00390625" customWidth="1"/>
    <col min="11" max="12" style="4645" width="8.00390625" customWidth="1"/>
    <col min="13" max="13" style="464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1894</v>
      </c>
      <c r="E5" s="2156"/>
      <c r="F5" s="2156"/>
      <c r="G5" s="2156"/>
      <c r="H5" s="2156"/>
      <c r="I5" s="321"/>
      <c r="M5" s="139">
        <v>30</v>
      </c>
    </row>
    <row customHeight="1" ht="3" hidden="1">
      <c r="D6" s="178"/>
      <c r="E6" s="178"/>
      <c r="F6" s="178"/>
      <c r="G6" s="178"/>
      <c r="H6" s="178"/>
      <c r="I6" s="178"/>
      <c r="M6" s="177">
        <v>0</v>
      </c>
    </row>
    <row s="3284"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87</v>
      </c>
      <c r="E9" s="2265" t="s">
        <v>1895</v>
      </c>
      <c r="F9" s="2265"/>
      <c r="G9" s="2265"/>
      <c r="H9" s="2265"/>
      <c r="I9" s="2265"/>
      <c r="M9" s="177">
        <v>28</v>
      </c>
    </row>
    <row customHeight="1" ht="24">
      <c r="D10" s="2265"/>
      <c r="E10" s="183" t="s">
        <v>1896</v>
      </c>
      <c r="F10" s="183" t="s">
        <v>1897</v>
      </c>
      <c r="G10" s="183" t="s">
        <v>1898</v>
      </c>
      <c r="H10" s="183" t="s">
        <v>395</v>
      </c>
      <c r="I10" s="2265"/>
      <c r="M10" s="177">
        <v>23</v>
      </c>
    </row>
    <row customHeight="1" ht="12" hidden="1">
      <c r="D11" s="143" t="s">
        <v>112</v>
      </c>
      <c r="E11" s="143" t="s">
        <v>90</v>
      </c>
      <c r="F11" s="143" t="s">
        <v>113</v>
      </c>
      <c r="G11" s="143" t="s">
        <v>91</v>
      </c>
      <c r="H11" s="143" t="s">
        <v>92</v>
      </c>
      <c r="I11" s="143" t="s">
        <v>114</v>
      </c>
      <c r="M11" s="177">
        <v>0</v>
      </c>
    </row>
    <row s="4645" customFormat="1" customHeight="1" ht="26.25">
      <c r="A12" s="201" t="s">
        <v>89</v>
      </c>
      <c r="B12" s="181" t="s">
        <v>28</v>
      </c>
      <c r="C12" s="182"/>
      <c r="D12" s="184" t="s">
        <v>112</v>
      </c>
      <c r="E12" s="437"/>
      <c r="F12" s="437"/>
      <c r="G12" s="1790" t="s">
        <v>28</v>
      </c>
      <c r="H12" s="438"/>
      <c r="I12" s="2225" t="s">
        <v>1899</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1900</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5585A-18AA-C182-2434-840C129BA3E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42" width="9.140625" hidden="1"/>
    <col min="3" max="3" style="4941" width="3.00390625" customWidth="1"/>
    <col min="4" max="4" style="4942" width="6.00390625" customWidth="1"/>
    <col min="5" max="5" style="4942" width="94.00390625" customWidth="1"/>
    <col min="6" max="9" style="4942" width="8.00390625" customWidth="1"/>
    <col min="10" max="10" style="494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1901</v>
      </c>
      <c r="E7" s="2554"/>
      <c r="F7" s="323"/>
      <c r="J7" s="125">
        <v>22</v>
      </c>
    </row>
    <row customHeight="1" ht="3">
      <c r="C8" s="148"/>
      <c r="D8" s="126"/>
      <c r="E8" s="126"/>
      <c r="J8" s="125">
        <v>3</v>
      </c>
    </row>
    <row customHeight="1" ht="16.8">
      <c r="C9" s="148"/>
      <c r="D9" s="161" t="s">
        <v>87</v>
      </c>
      <c r="E9" s="316" t="s">
        <v>1902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1903</v>
      </c>
      <c r="J13" s="125">
        <v>12</v>
      </c>
    </row>
    <row customHeight="1" ht="3">
      <c r="J14" s="125">
        <v>3</v>
      </c>
    </row>
    <row customHeight="1" ht="23.25">
      <c r="C15" s="193"/>
      <c r="D15" s="2555" t="s">
        <v>1904</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DB17D-F9D5-8C84-47F9-E7E75ADED86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42" width="9.140625" hidden="1"/>
    <col min="3" max="3" style="4941" width="3.00390625" customWidth="1"/>
    <col min="4" max="4" style="4942" width="6.00390625" customWidth="1"/>
    <col min="5" max="5" style="4942" width="94.00390625" customWidth="1"/>
    <col min="6" max="12" style="4942" width="8.00390625" customWidth="1"/>
    <col min="13" max="13" style="494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1905</v>
      </c>
      <c r="E7" s="2156"/>
      <c r="F7" s="323"/>
      <c r="M7" s="125">
        <v>22</v>
      </c>
    </row>
    <row customHeight="1" ht="3">
      <c r="C8" s="148"/>
      <c r="D8" s="126"/>
      <c r="E8" s="126"/>
      <c r="M8" s="125">
        <v>3</v>
      </c>
    </row>
    <row customHeight="1" ht="16.8">
      <c r="C9" s="148"/>
      <c r="D9" s="161" t="s">
        <v>87</v>
      </c>
      <c r="E9" s="164" t="s">
        <v>292</v>
      </c>
      <c r="M9" s="125">
        <v>16</v>
      </c>
    </row>
    <row customHeight="1" ht="12.75">
      <c r="C10" s="148"/>
      <c r="D10" s="143" t="s">
        <v>112</v>
      </c>
      <c r="E10" s="143" t="s">
        <v>100</v>
      </c>
      <c r="M10" s="125">
        <v>12</v>
      </c>
    </row>
    <row customHeight="1" ht="15" hidden="1">
      <c r="C11" s="148"/>
      <c r="D11" s="169">
        <v>0</v>
      </c>
      <c r="E11" s="205"/>
      <c r="M11" s="125">
        <v>0</v>
      </c>
    </row>
    <row customHeight="1" ht="14.699999999999998">
      <c r="C12" s="148"/>
      <c r="D12" s="165"/>
      <c r="E12" s="163" t="s">
        <v>1903</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50A8F-0E94-BCC3-F827-52B91AF5FAF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1906</v>
      </c>
      <c r="C2" s="2556"/>
      <c r="D2" s="2556"/>
      <c r="E2" s="324"/>
      <c r="F2" s="145">
        <v>22</v>
      </c>
    </row>
    <row customHeight="1" ht="3">
      <c r="F3" s="145">
        <v>3</v>
      </c>
    </row>
    <row customHeight="1" ht="23.25">
      <c r="B4" s="2670" t="s">
        <v>1907</v>
      </c>
      <c r="C4" s="439" t="s">
        <v>1908</v>
      </c>
      <c r="D4" s="439" t="s">
        <v>1909</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37082-4CDE-1BA2-3F2E-19A8B4EDA5C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951" customFormat="1" customHeight="1" ht="17.25">
      <c r="A2" s="1871" t="s">
        <v>1910</v>
      </c>
    </row>
    <row r="4" s="4942" customFormat="1" customHeight="1" ht="15">
      <c r="C4" s="1872"/>
      <c r="D4" s="169"/>
      <c r="E4" s="433"/>
    </row>
    <row r="6" s="4951" customFormat="1" customHeight="1" ht="17.25">
      <c r="A6" s="1871" t="s">
        <v>1911</v>
      </c>
    </row>
    <row r="8" s="4942" customFormat="1" customHeight="1" ht="17.25">
      <c r="C8" s="1873"/>
      <c r="D8" s="169"/>
      <c r="E8" s="170"/>
    </row>
    <row r="11" s="4951" customFormat="1" customHeight="1" ht="17.25">
      <c r="A11" s="1871" t="s">
        <v>1912</v>
      </c>
    </row>
    <row r="13" s="2864" customFormat="1" customHeight="1" ht="15">
      <c r="A13" s="2273">
        <v>1</v>
      </c>
      <c r="B13" s="1216"/>
      <c r="C13" s="857" t="s">
        <v>101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105</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51" customFormat="1" customHeight="1" ht="17.25">
      <c r="A17" s="1871" t="s">
        <v>1913</v>
      </c>
    </row>
    <row r="19" s="2909" customFormat="1" customHeight="1" ht="15">
      <c r="A19" s="1938"/>
      <c r="B19" s="1422">
        <v>1</v>
      </c>
      <c r="C19" s="1422"/>
      <c r="D19" s="856" t="s">
        <v>101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101</v>
      </c>
      <c r="D23" s="2164" t="s">
        <v>112</v>
      </c>
      <c r="E23" s="2165"/>
      <c r="F23" s="2163" t="s">
        <v>19</v>
      </c>
      <c r="G23" s="2613"/>
      <c r="H23" s="2183">
        <v>1</v>
      </c>
      <c r="I23" s="2615" t="str">
        <f>IF(U23="","",INDEX(TERRITORY_MR_LIST,MATCH(U23,TERRITORY_LIST_ID,0)))</f>
        <v/>
      </c>
      <c r="J23" s="2163" t="s">
        <v>19</v>
      </c>
      <c r="K23" s="888"/>
      <c r="L23" s="1838" t="s">
        <v>112</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101</v>
      </c>
      <c r="H29" s="2159">
        <v>1</v>
      </c>
      <c r="I29" s="2618" t="str">
        <f>IF(U29="","",INDEX(TERRITORY_MR_LIST,MATCH(U29,TERRITORY_LIST_ID,0)))</f>
        <v/>
      </c>
      <c r="J29" s="2163" t="s">
        <v>19</v>
      </c>
      <c r="K29" s="888"/>
      <c r="L29" s="1838" t="s">
        <v>112</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101</v>
      </c>
      <c r="L34" s="1785" t="s">
        <v>112</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951" customFormat="1" customHeight="1" ht="11.25">
      <c r="A37" s="1871" t="s">
        <v>1917</v>
      </c>
    </row>
    <row customHeight="1" ht="11.25"/>
    <row s="3286" customFormat="1" customHeight="1" ht="22.5">
      <c r="A39" s="1847"/>
      <c r="B39" s="513"/>
      <c r="C39" s="915"/>
      <c r="D39" s="496"/>
      <c r="E39" s="916"/>
      <c r="F39" s="1868"/>
      <c r="G39" s="1878"/>
      <c r="H39" s="531"/>
    </row>
    <row customHeight="1" ht="11.25"/>
    <row s="4951" customFormat="1" customHeight="1" ht="11.25">
      <c r="A41" s="1871" t="s">
        <v>1918</v>
      </c>
    </row>
    <row customHeight="1" ht="11.25"/>
    <row s="3286" customFormat="1" customHeight="1" ht="22.5">
      <c r="A43" s="513"/>
      <c r="B43" s="513"/>
      <c r="C43" s="513"/>
      <c r="D43" s="496"/>
      <c r="E43" s="916"/>
      <c r="F43" s="917"/>
      <c r="G43" s="1878"/>
      <c r="H43" s="531"/>
    </row>
    <row customHeight="1" ht="11.25"/>
    <row s="4951" customFormat="1" customHeight="1" ht="11.25">
      <c r="A45" s="1871" t="s">
        <v>1919</v>
      </c>
    </row>
    <row customHeight="1" ht="11.25"/>
    <row s="3286" customFormat="1" customHeight="1" ht="24">
      <c r="A47" s="2258" t="s">
        <v>318</v>
      </c>
      <c r="B47" s="558"/>
      <c r="C47" s="2269"/>
      <c r="D47" s="501" t="str">
        <f>A47</f>
        <v>5.1</v>
      </c>
      <c r="E47" s="498" t="s">
        <v>319</v>
      </c>
      <c r="F47" s="2032" t="s">
        <v>311</v>
      </c>
      <c r="G47" s="500" t="s">
        <v>320</v>
      </c>
      <c r="H47" s="531"/>
      <c r="I47" s="908"/>
    </row>
    <row s="3286" customFormat="1" customHeight="1" ht="22.5">
      <c r="A48" s="2258"/>
      <c r="B48" s="558"/>
      <c r="C48" s="2269"/>
      <c r="D48" s="496" t="str">
        <f>D47&amp;".1"</f>
        <v>5.1.1</v>
      </c>
      <c r="E48" s="495" t="s">
        <v>321</v>
      </c>
      <c r="F48" s="2033" t="s">
        <v>28</v>
      </c>
      <c r="G48" s="530"/>
      <c r="H48" s="531"/>
      <c r="I48" s="908"/>
    </row>
    <row s="3286" customFormat="1" customHeight="1" ht="22.5">
      <c r="A49" s="2258"/>
      <c r="B49" s="558"/>
      <c r="C49" s="2269"/>
      <c r="D49" s="496" t="str">
        <f>D47&amp;".2"</f>
        <v>5.1.2</v>
      </c>
      <c r="E49" s="495" t="s">
        <v>322</v>
      </c>
      <c r="F49" s="1788" t="s">
        <v>28</v>
      </c>
      <c r="G49" s="500" t="s">
        <v>323</v>
      </c>
      <c r="H49" s="531"/>
      <c r="I49" s="908"/>
    </row>
    <row s="3286" customFormat="1" customHeight="1" ht="22.5">
      <c r="A50" s="2258"/>
      <c r="B50" s="558"/>
      <c r="C50" s="2269"/>
      <c r="D50" s="496" t="str">
        <f>D47&amp;".3"</f>
        <v>5.1.3</v>
      </c>
      <c r="E50" s="495" t="s">
        <v>324</v>
      </c>
      <c r="F50" s="2033" t="s">
        <v>28</v>
      </c>
      <c r="G50" s="530"/>
      <c r="H50" s="531"/>
      <c r="I50" s="908"/>
    </row>
    <row s="3286" customFormat="1" customHeight="1" ht="22.5">
      <c r="A51" s="2258"/>
      <c r="B51" s="558"/>
      <c r="C51" s="2269"/>
      <c r="D51" s="496" t="str">
        <f>D47&amp;".4"</f>
        <v>5.1.4</v>
      </c>
      <c r="E51" s="495" t="s">
        <v>325</v>
      </c>
      <c r="F51" s="2033" t="s">
        <v>28</v>
      </c>
      <c r="G51" s="500" t="s">
        <v>326</v>
      </c>
      <c r="H51" s="531"/>
      <c r="I51" s="908"/>
    </row>
    <row r="54" s="4951" customFormat="1" customHeight="1" ht="17.25">
      <c r="A54" s="1871" t="s">
        <v>1920</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397</v>
      </c>
      <c r="Q56" s="572" t="s">
        <v>398</v>
      </c>
      <c r="R56" s="573" t="s">
        <v>399</v>
      </c>
      <c r="S56" s="1692" t="s">
        <v>400</v>
      </c>
      <c r="T56" s="1692"/>
      <c r="U56" s="1692"/>
      <c r="V56" s="1692"/>
    </row>
    <row r="58" s="4951" customFormat="1" customHeight="1" ht="11.25">
      <c r="A58" s="1871" t="s">
        <v>1921</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951" customFormat="1" customHeight="1" ht="11.25">
      <c r="A62" s="1871" t="s">
        <v>1922</v>
      </c>
    </row>
    <row r="64" s="4645" customFormat="1" customHeight="1" ht="15">
      <c r="A64" s="201" t="s">
        <v>89</v>
      </c>
      <c r="B64" s="181" t="s">
        <v>28</v>
      </c>
      <c r="C64" s="1882"/>
      <c r="D64" s="184"/>
      <c r="E64" s="437"/>
      <c r="F64" s="437"/>
      <c r="G64" s="1859"/>
      <c r="H64" s="1881"/>
      <c r="I64" s="1860"/>
      <c r="K64" s="328"/>
      <c r="L64" s="329"/>
    </row>
    <row r="66" s="4951" customFormat="1" customHeight="1" ht="11.25">
      <c r="A66" s="1871" t="s">
        <v>1923</v>
      </c>
    </row>
    <row r="68" s="2774" customFormat="1" customHeight="1" ht="14.25">
      <c r="A68" s="399"/>
      <c r="B68" s="1216"/>
      <c r="C68" s="432"/>
      <c r="D68" s="1866"/>
      <c r="E68" s="942"/>
      <c r="F68" s="1881"/>
      <c r="G68" s="145"/>
      <c r="I68" s="1680"/>
      <c r="J68" s="1680"/>
    </row>
    <row r="70" s="4951" customFormat="1" customHeight="1" ht="11.25">
      <c r="A70" s="1871" t="s">
        <v>1924</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1926</v>
      </c>
    </row>
    <row r="75" s="4951" customFormat="1" customHeight="1" ht="11.25">
      <c r="A75" s="1871" t="s">
        <v>1927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1925</v>
      </c>
    </row>
    <row r="79" s="4951" customFormat="1" customHeight="1" ht="11.25">
      <c r="A79" s="1871" t="s">
        <v>1928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51" customFormat="1" customHeight="1" ht="11.25">
      <c r="A89" s="1871" t="s">
        <v>1930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51" customFormat="1" customHeight="1" ht="11.25">
      <c r="A95" s="1871" t="s">
        <v>1932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51" customFormat="1" customHeight="1" ht="11.25">
      <c r="A99" s="1871" t="s">
        <v>1933</v>
      </c>
    </row>
    <row r="101" s="2774" customFormat="1" customHeight="1" ht="11.25">
      <c r="A101" s="1222"/>
      <c r="B101" s="1222"/>
      <c r="C101" s="1222"/>
      <c r="D101" s="1216"/>
      <c r="E101" s="1226"/>
      <c r="F101" s="1885"/>
      <c r="G101" s="1886"/>
      <c r="H101" s="2571" t="s">
        <v>112</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51" customFormat="1" customHeight="1" ht="11.25">
      <c r="A107" s="1871" t="s">
        <v>1935</v>
      </c>
    </row>
    <row customHeight="1" ht="17.25"/>
    <row s="450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0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00" customFormat="1" customHeight="1" ht="12">
      <c r="A111" s="980"/>
      <c r="B111" s="979"/>
      <c r="C111" s="980"/>
      <c r="D111" s="980"/>
      <c r="E111" s="980"/>
      <c r="F111" s="1269"/>
      <c r="G111" s="1856" t="s">
        <v>1936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51" customFormat="1" customHeight="1" ht="11.25">
      <c r="A113" s="1871" t="s">
        <v>1937</v>
      </c>
    </row>
    <row r="115" s="2909" customFormat="1" customHeight="1" ht="15">
      <c r="A115" s="679"/>
      <c r="B115" s="680"/>
      <c r="C115" s="680"/>
      <c r="D115" s="2634" t="s">
        <v>112</v>
      </c>
      <c r="E115" s="2433" t="s">
        <v>108</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1938</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1938</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51" customFormat="1" customHeight="1" ht="11.25">
      <c r="A125" s="1871" t="s">
        <v>1939</v>
      </c>
    </row>
    <row r="127" s="2909" customFormat="1" customHeight="1" ht="15">
      <c r="A127" s="679"/>
      <c r="B127" s="680"/>
      <c r="C127" s="680"/>
      <c r="D127" s="2634" t="s">
        <v>112</v>
      </c>
      <c r="E127" s="2433" t="s">
        <v>108</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1938</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1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1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1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51" customFormat="1" customHeight="1" ht="11.25">
      <c r="A137" s="1871" t="s">
        <v>1940</v>
      </c>
    </row>
    <row r="139" s="2909" customFormat="1" customHeight="1" ht="45">
      <c r="A139" s="1862"/>
      <c r="B139" s="1216"/>
      <c r="C139" s="468"/>
      <c r="D139" s="145"/>
      <c r="E139" s="2628"/>
      <c r="F139" s="2164" t="s">
        <v>112</v>
      </c>
      <c r="G139" s="2631" t="s">
        <v>28</v>
      </c>
      <c r="H139" s="345"/>
      <c r="I139" s="693" t="s">
        <v>112</v>
      </c>
      <c r="J139" s="1863" t="s">
        <v>1941</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9" customFormat="1" customHeight="1" ht="11.25">
      <c r="A140" s="1862"/>
      <c r="B140" s="1216"/>
      <c r="C140" s="468"/>
      <c r="D140" s="145"/>
      <c r="E140" s="2629"/>
      <c r="F140" s="2164"/>
      <c r="G140" s="2631"/>
      <c r="H140" s="2183"/>
      <c r="I140" s="2571" t="s">
        <v>1024</v>
      </c>
      <c r="J140" s="2625"/>
      <c r="K140" s="2626"/>
      <c r="L140" s="696"/>
      <c r="M140" s="697" t="s">
        <v>112</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1942</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1943</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1024</v>
      </c>
      <c r="J147" s="2625"/>
      <c r="K147" s="2626"/>
      <c r="L147" s="696"/>
      <c r="M147" s="697" t="s">
        <v>112</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1942</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112</v>
      </c>
      <c r="N150" s="1851"/>
      <c r="O150" s="698"/>
      <c r="P150" s="699"/>
      <c r="Q150" s="698"/>
      <c r="R150" s="700">
        <v>0</v>
      </c>
      <c r="S150" s="145"/>
      <c r="T150" s="773"/>
      <c r="U150" s="145"/>
      <c r="V150" s="145"/>
      <c r="AC150" s="145"/>
    </row>
    <row r="152" s="4951" customFormat="1" customHeight="1" ht="17.25">
      <c r="A152" s="1871" t="s">
        <v>1944</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112</v>
      </c>
      <c r="N154" s="2560" t="str">
        <f>IF(Z154="","",INDEX(TERRITORY_MR_LIST,MATCH(Z154,TERRITORY_LIST_ID,0)))</f>
        <v/>
      </c>
      <c r="O154" s="2241" t="s">
        <v>65</v>
      </c>
      <c r="P154" s="2164"/>
      <c r="Q154" s="2164" t="s">
        <v>112</v>
      </c>
      <c r="R154" s="2558" t="s">
        <v>28</v>
      </c>
      <c r="S154" s="2163" t="s">
        <v>65</v>
      </c>
      <c r="T154" s="1867"/>
      <c r="U154" s="1867" t="s">
        <v>112</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419</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231</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232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233</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112</v>
      </c>
      <c r="N160" s="2560" t="str">
        <f>IF(Z160="","",INDEX(TERRITORY_MR_LIST,MATCH(Z160,TERRITORY_LIST_ID,0)))</f>
        <v/>
      </c>
      <c r="O160" s="2241" t="s">
        <v>65</v>
      </c>
      <c r="P160" s="2164"/>
      <c r="Q160" s="2164" t="s">
        <v>112</v>
      </c>
      <c r="R160" s="2558" t="s">
        <v>28</v>
      </c>
      <c r="S160" s="2163" t="s">
        <v>65</v>
      </c>
      <c r="T160" s="1867"/>
      <c r="U160" s="1867" t="s">
        <v>112</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419</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231</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232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112</v>
      </c>
      <c r="N165" s="2560" t="str">
        <f>IF(Z165="","",INDEX(TERRITORY_MR_LIST,MATCH(Z165,TERRITORY_LIST_ID,0)))</f>
        <v/>
      </c>
      <c r="O165" s="2241" t="s">
        <v>65</v>
      </c>
      <c r="P165" s="2164"/>
      <c r="Q165" s="2164" t="s">
        <v>112</v>
      </c>
      <c r="R165" s="2558" t="s">
        <v>28</v>
      </c>
      <c r="S165" s="2163" t="s">
        <v>65</v>
      </c>
      <c r="T165" s="1867"/>
      <c r="U165" s="1867" t="s">
        <v>112</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419</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231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112</v>
      </c>
      <c r="R169" s="2558" t="s">
        <v>28</v>
      </c>
      <c r="S169" s="2163" t="s">
        <v>65</v>
      </c>
      <c r="T169" s="1867"/>
      <c r="U169" s="1867" t="s">
        <v>112</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419</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112</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51" customFormat="1" customHeight="1" ht="17.25">
      <c r="A174" s="1871" t="s">
        <v>1945</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112</v>
      </c>
      <c r="N176" s="2560" t="str">
        <f>IF(Z176="","",INDEX(TERRITORY_MR_LIST,MATCH(Z176,TERRITORY_LIST_ID,0)))</f>
        <v/>
      </c>
      <c r="O176" s="2241" t="s">
        <v>65</v>
      </c>
      <c r="P176" s="2164"/>
      <c r="Q176" s="2164" t="s">
        <v>112</v>
      </c>
      <c r="R176" s="2558" t="s">
        <v>28</v>
      </c>
      <c r="S176" s="2462" t="s">
        <v>19</v>
      </c>
      <c r="T176" s="1858"/>
      <c r="U176" s="1858" t="s">
        <v>112</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231</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232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233</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112</v>
      </c>
      <c r="N182" s="2560" t="str">
        <f>IF(Z182="","",INDEX(TERRITORY_MR_LIST,MATCH(Z182,TERRITORY_LIST_ID,0)))</f>
        <v/>
      </c>
      <c r="O182" s="2241" t="s">
        <v>65</v>
      </c>
      <c r="P182" s="2164"/>
      <c r="Q182" s="2164" t="s">
        <v>112</v>
      </c>
      <c r="R182" s="2558" t="s">
        <v>28</v>
      </c>
      <c r="S182" s="2462" t="s">
        <v>19</v>
      </c>
      <c r="T182" s="1858"/>
      <c r="U182" s="1858" t="s">
        <v>112</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231</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232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112</v>
      </c>
      <c r="N187" s="2560" t="str">
        <f>IF(Z187="","",INDEX(TERRITORY_MR_LIST,MATCH(Z187,TERRITORY_LIST_ID,0)))</f>
        <v/>
      </c>
      <c r="O187" s="2241" t="s">
        <v>65</v>
      </c>
      <c r="P187" s="2164"/>
      <c r="Q187" s="2164" t="s">
        <v>112</v>
      </c>
      <c r="R187" s="2558" t="s">
        <v>28</v>
      </c>
      <c r="S187" s="2462" t="s">
        <v>19</v>
      </c>
      <c r="T187" s="1858"/>
      <c r="U187" s="1858" t="s">
        <v>112</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231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112</v>
      </c>
      <c r="R191" s="2558" t="s">
        <v>28</v>
      </c>
      <c r="S191" s="2462" t="s">
        <v>19</v>
      </c>
      <c r="T191" s="1858"/>
      <c r="U191" s="1858" t="s">
        <v>112</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51" customFormat="1" customHeight="1" ht="17.25">
      <c r="A200" s="1871" t="s">
        <v>1946</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112</v>
      </c>
      <c r="P202" s="2573"/>
      <c r="Q202" s="1636"/>
      <c r="R202" s="2241" t="s">
        <v>65</v>
      </c>
      <c r="S202" s="2241" t="s">
        <v>65</v>
      </c>
      <c r="T202" s="1911"/>
      <c r="U202" s="2164" t="s">
        <v>112</v>
      </c>
      <c r="V202" s="2580" t="str">
        <f>IF(AK202="","",INDEX(TERRITORY_MR_LIST,MATCH(AK202,TERRITORY_LIST_ID,0)))</f>
        <v/>
      </c>
      <c r="W202" s="1637"/>
      <c r="X202" s="2241" t="s">
        <v>65</v>
      </c>
      <c r="Y202" s="2241" t="s">
        <v>19</v>
      </c>
      <c r="Z202" s="1620"/>
      <c r="AA202" s="2164" t="s">
        <v>112</v>
      </c>
      <c r="AB202" s="2582"/>
      <c r="AC202" s="1638"/>
      <c r="AD202" s="2241" t="s">
        <v>65</v>
      </c>
      <c r="AE202" s="2241" t="s">
        <v>19</v>
      </c>
      <c r="AF202" s="1618"/>
      <c r="AG202" s="1867" t="s">
        <v>112</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1947</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1948</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106</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14" customFormat="1" customHeight="1" ht="11.25">
      <c r="D207" s="2579"/>
      <c r="E207" s="2255"/>
      <c r="F207" s="2255"/>
      <c r="G207" s="2168"/>
      <c r="H207" s="1626"/>
      <c r="I207" s="1627"/>
      <c r="J207" s="2574" t="s">
        <v>233</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1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6ACE9-9E9F-EBF7-895F-7A611010A9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61" width="43.140625"/>
    <col min="2" max="2" style="5261" width="43.140625" hidden="1"/>
    <col min="3" max="3" style="5261" width="43.140625"/>
    <col min="4" max="5" style="5261" width="36.421875" customWidth="1"/>
    <col min="6" max="8" style="5262" width="36.421875" customWidth="1"/>
  </cols>
  <sheetData>
    <row customHeight="1" ht="9">
      <c r="A1" s="902" t="s">
        <v>1950</v>
      </c>
      <c r="B1" s="902"/>
      <c r="C1" s="1038" t="s">
        <v>1951</v>
      </c>
      <c r="D1" s="1036" t="s">
        <v>810</v>
      </c>
      <c r="E1" s="1036" t="s">
        <v>856</v>
      </c>
      <c r="F1" s="1036" t="s">
        <v>909</v>
      </c>
      <c r="G1" s="1036" t="s">
        <v>896</v>
      </c>
      <c r="H1" s="1036" t="s">
        <v>1626</v>
      </c>
    </row>
    <row customHeight="1" ht="9">
      <c r="A2" s="1039" t="s">
        <v>1952</v>
      </c>
      <c r="B2" s="1039"/>
      <c r="C2" s="1040" t="str">
        <f>INDEX(TEMPLATE_NUMBER_FORM_LIST,MATCH(TEMPLATE_SPHERE,TEMPLATE_SPHERE_LIST,0))</f>
        <v>10</v>
      </c>
      <c r="D2" s="1039" t="s">
        <v>1476</v>
      </c>
      <c r="E2" s="1039" t="s">
        <v>151</v>
      </c>
      <c r="F2" s="1041" t="s">
        <v>151</v>
      </c>
      <c r="G2" s="1039" t="s">
        <v>151</v>
      </c>
      <c r="H2" s="1042"/>
    </row>
    <row customHeight="1" ht="63">
      <c r="A3" s="902"/>
      <c r="B3" s="902" t="s">
        <v>112</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1954</v>
      </c>
      <c r="B4" s="902" t="s">
        <v>100</v>
      </c>
      <c r="C4" s="1040" t="str">
        <f>IF(TEMPLATE_SPHERE="HEAT",D4,IF(TEMPLATE_SPHERE="TKO",H4,E4))</f>
        <v>Форма 1. Информация об организации, осуществляющей холодное водоснабжение (общая информация)</v>
      </c>
      <c r="D4" s="1039" t="s">
        <v>1955</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1956</v>
      </c>
    </row>
    <row customHeight="1" ht="117">
      <c r="A5" s="902" t="s">
        <v>1957</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1959</v>
      </c>
    </row>
    <row customHeight="1" ht="90">
      <c r="A6" s="902" t="s">
        <v>1960</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1961</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1962</v>
      </c>
      <c r="E7" s="902" t="s">
        <v>1963</v>
      </c>
      <c r="F7" s="1042"/>
      <c r="G7" s="1042"/>
      <c r="H7" s="1042"/>
    </row>
    <row customHeight="1" ht="108">
      <c r="A8" s="902" t="s">
        <v>1964</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1164</v>
      </c>
      <c r="E8" s="902" t="s">
        <v>1965</v>
      </c>
      <c r="F8" s="1042"/>
      <c r="G8" s="1042"/>
      <c r="H8" s="1042"/>
    </row>
    <row customHeight="1" ht="99">
      <c r="A9" s="902" t="s">
        <v>1966</v>
      </c>
      <c r="B9" s="902"/>
      <c r="C9" s="902" t="s">
        <v>1967</v>
      </c>
      <c r="D9" s="902"/>
      <c r="E9" s="902"/>
      <c r="F9" s="1042"/>
      <c r="G9" s="1042"/>
      <c r="H9" s="1042"/>
    </row>
    <row customHeight="1" ht="126">
      <c r="A10" s="902" t="s">
        <v>1968</v>
      </c>
      <c r="B10" s="902"/>
      <c r="C10" s="902" t="s">
        <v>1969</v>
      </c>
      <c r="D10" s="902"/>
      <c r="E10" s="902"/>
      <c r="F10" s="1042"/>
      <c r="G10" s="1042"/>
      <c r="H10" s="1042"/>
    </row>
    <row customHeight="1" ht="108">
      <c r="A11" s="902" t="s">
        <v>1970</v>
      </c>
      <c r="B11" s="902"/>
      <c r="C11" s="902" t="s">
        <v>1971</v>
      </c>
      <c r="D11" s="902"/>
      <c r="E11" s="902"/>
      <c r="F11" s="1042"/>
      <c r="G11" s="1042"/>
      <c r="H11" s="1042"/>
    </row>
    <row customHeight="1" ht="54">
      <c r="A12" s="902" t="s">
        <v>1972</v>
      </c>
      <c r="B12" s="902"/>
      <c r="C12" s="902" t="s">
        <v>1973</v>
      </c>
      <c r="D12" s="902"/>
      <c r="E12" s="902"/>
      <c r="F12" s="1042"/>
      <c r="G12" s="1042"/>
      <c r="H12" s="1042"/>
    </row>
    <row customHeight="1" ht="45">
      <c r="A13" s="902" t="s">
        <v>1974</v>
      </c>
      <c r="B13" s="902"/>
      <c r="C13" s="902" t="s">
        <v>1975</v>
      </c>
      <c r="D13" s="902"/>
      <c r="E13" s="902"/>
      <c r="F13" s="1042"/>
      <c r="G13" s="1042"/>
      <c r="H13" s="1042"/>
    </row>
    <row customHeight="1" ht="117">
      <c r="A14" s="902" t="s">
        <v>1976</v>
      </c>
      <c r="B14" s="902"/>
      <c r="C14" s="902" t="s">
        <v>1977</v>
      </c>
      <c r="D14" s="902"/>
      <c r="E14" s="902"/>
      <c r="F14" s="1042"/>
      <c r="G14" s="1042"/>
      <c r="H14" s="1042"/>
    </row>
    <row customHeight="1" ht="117">
      <c r="A15" s="902" t="s">
        <v>1978</v>
      </c>
      <c r="B15" s="902"/>
      <c r="C15" s="902" t="s">
        <v>1979</v>
      </c>
      <c r="D15" s="902"/>
      <c r="E15" s="902"/>
      <c r="F15" s="1042"/>
      <c r="G15" s="1042"/>
      <c r="H15" s="1042"/>
    </row>
    <row customHeight="1" ht="63">
      <c r="A16" s="902" t="s">
        <v>1980</v>
      </c>
      <c r="B16" s="902"/>
      <c r="C16" s="902" t="s">
        <v>1981</v>
      </c>
      <c r="D16" s="902"/>
      <c r="E16" s="902"/>
      <c r="F16" s="1042"/>
      <c r="G16" s="1042"/>
      <c r="H16" s="1042"/>
    </row>
    <row customHeight="1" ht="54">
      <c r="A17" s="902" t="s">
        <v>1982</v>
      </c>
      <c r="B17" s="902"/>
      <c r="C17" s="1040" t="s">
        <v>1983</v>
      </c>
      <c r="D17" s="902"/>
      <c r="E17" s="902"/>
      <c r="F17" s="1042"/>
      <c r="G17" s="1042"/>
      <c r="H17" s="1042"/>
    </row>
    <row customHeight="1" ht="27">
      <c r="A18" s="902" t="s">
        <v>1984</v>
      </c>
      <c r="B18" s="902"/>
      <c r="C18" s="1040" t="s">
        <v>1985</v>
      </c>
      <c r="D18" s="902"/>
      <c r="E18" s="902"/>
      <c r="F18" s="1042"/>
      <c r="G18" s="1042"/>
      <c r="H18" s="1042"/>
    </row>
    <row customHeight="1" ht="54">
      <c r="A19" s="902" t="s">
        <v>1986</v>
      </c>
      <c r="B19" s="902"/>
      <c r="C19" s="1040" t="s">
        <v>1987</v>
      </c>
      <c r="D19" s="902"/>
      <c r="E19" s="902"/>
      <c r="F19" s="1042"/>
      <c r="G19" s="1042"/>
      <c r="H19" s="1042"/>
    </row>
    <row customHeight="1" ht="36">
      <c r="A20" s="902" t="s">
        <v>1988</v>
      </c>
      <c r="B20" s="902"/>
      <c r="C20" s="1040" t="s">
        <v>1989</v>
      </c>
      <c r="D20" s="902"/>
      <c r="E20" s="902"/>
      <c r="F20" s="1042"/>
      <c r="G20" s="1042"/>
      <c r="H20" s="1042"/>
    </row>
    <row customHeight="1" ht="36">
      <c r="A21" s="902" t="s">
        <v>1990</v>
      </c>
      <c r="B21" s="902"/>
      <c r="C21" s="1040" t="s">
        <v>1991</v>
      </c>
      <c r="D21" s="902"/>
      <c r="E21" s="902"/>
      <c r="F21" s="1042"/>
      <c r="G21" s="1042"/>
      <c r="H21" s="1042"/>
    </row>
    <row customHeight="1" ht="27">
      <c r="A22" s="902" t="s">
        <v>1992</v>
      </c>
      <c r="B22" s="902"/>
      <c r="C22" s="1040" t="s">
        <v>1993</v>
      </c>
      <c r="D22" s="902"/>
      <c r="E22" s="902"/>
      <c r="F22" s="1042"/>
      <c r="G22" s="1042"/>
      <c r="H22" s="1042"/>
    </row>
    <row customHeight="1" ht="36">
      <c r="A23" s="902" t="s">
        <v>1994</v>
      </c>
      <c r="B23" s="902"/>
      <c r="C23" s="1040" t="s">
        <v>1995</v>
      </c>
      <c r="D23" s="902"/>
      <c r="E23" s="902"/>
      <c r="F23" s="1042"/>
      <c r="G23" s="1042"/>
      <c r="H23" s="1042"/>
    </row>
    <row customHeight="1" ht="28.5">
      <c r="A24" s="902" t="s">
        <v>1996</v>
      </c>
      <c r="B24" s="902"/>
      <c r="C24" s="1040" t="s">
        <v>1997</v>
      </c>
      <c r="D24" s="902"/>
      <c r="E24" s="902"/>
      <c r="F24" s="1042"/>
      <c r="G24" s="1042"/>
      <c r="H24" s="1042"/>
    </row>
    <row customHeight="1" ht="36">
      <c r="A25" s="902" t="s">
        <v>1998</v>
      </c>
      <c r="B25" s="902"/>
      <c r="C25" s="1040" t="s">
        <v>1999</v>
      </c>
      <c r="D25" s="902"/>
      <c r="E25" s="902"/>
      <c r="F25" s="1042"/>
      <c r="G25" s="1042"/>
      <c r="H25" s="1042"/>
    </row>
    <row customHeight="1" ht="27">
      <c r="A26" s="902" t="s">
        <v>2000</v>
      </c>
      <c r="B26" s="902"/>
      <c r="C26" s="1040" t="s">
        <v>2001</v>
      </c>
      <c r="D26" s="902"/>
      <c r="E26" s="902"/>
      <c r="F26" s="1042"/>
      <c r="G26" s="1042"/>
      <c r="H26" s="1042"/>
    </row>
    <row customHeight="1" ht="36">
      <c r="A27" s="902" t="s">
        <v>2002</v>
      </c>
      <c r="B27" s="902"/>
      <c r="C27" s="1040" t="s">
        <v>2003</v>
      </c>
      <c r="D27" s="902"/>
      <c r="E27" s="902"/>
      <c r="F27" s="1042"/>
      <c r="G27" s="1042"/>
      <c r="H27" s="1042"/>
    </row>
    <row customHeight="1" ht="28.5">
      <c r="A28" s="902" t="s">
        <v>2004</v>
      </c>
      <c r="B28" s="902"/>
      <c r="C28" s="1040" t="s">
        <v>2005</v>
      </c>
      <c r="D28" s="902"/>
      <c r="E28" s="902"/>
      <c r="F28" s="1042"/>
      <c r="G28" s="1042"/>
      <c r="H28" s="1042"/>
    </row>
    <row customHeight="1" ht="126">
      <c r="A29" s="902" t="s">
        <v>2006</v>
      </c>
      <c r="B29" s="902" t="s">
        <v>1577</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2008</v>
      </c>
    </row>
    <row customHeight="1" ht="36">
      <c r="A30" s="902" t="s">
        <v>2009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2011</v>
      </c>
      <c r="B31" s="902"/>
      <c r="C31" s="1040" t="str">
        <f>IF(TEMPLATE_SPHERE="HEAT",D31,IF(TEMPLATE_SPHERE="TKO",H31,E31))</f>
        <v>Форма 1. Информация об организации, осуществляющей холодное водоснабжение (общая информация)</v>
      </c>
      <c r="D31" s="902" t="s">
        <v>2012</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2013</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2015</v>
      </c>
    </row>
    <row customHeight="1" ht="9">
      <c r="A33" s="902"/>
      <c r="B33" s="902"/>
      <c r="C33" s="1040"/>
      <c r="D33" s="902"/>
      <c r="E33" s="902"/>
      <c r="F33" s="1042"/>
      <c r="G33" s="1042"/>
      <c r="H33" s="1042"/>
    </row>
    <row customHeight="1" ht="9">
      <c r="A34" s="902"/>
      <c r="B34" s="902" t="s">
        <v>1514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C487CD-FD7D-130C-2A24-0D74B0C9F0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61" width="9.140625"/>
    <col min="3" max="7" style="5305" width="8.00390625" customWidth="1"/>
    <col min="8" max="12" style="5305" width="8.57421875" customWidth="1"/>
    <col min="13" max="14" style="5305" width="27.7109375" customWidth="1"/>
    <col min="15" max="19" style="5305" width="5.140625" customWidth="1"/>
    <col min="20" max="24" style="5305" width="27.7109375" customWidth="1"/>
    <col min="25" max="25" style="5306" width="1.8515625" customWidth="1"/>
    <col min="26" max="26" style="5261" width="27.7109375" customWidth="1"/>
    <col min="27" max="27" style="5307" width="27.7109375" customWidth="1"/>
    <col min="28" max="29" style="5261" width="27.7109375" customWidth="1"/>
    <col min="30" max="30" style="5261" width="3.8515625" customWidth="1"/>
    <col min="31" max="34" style="5261" width="9.140625"/>
  </cols>
  <sheetData>
    <row s="5263" customFormat="1" customHeight="1" ht="18">
      <c r="A1" s="954"/>
      <c r="B1" s="954"/>
      <c r="C1" s="954" t="s">
        <v>2016</v>
      </c>
      <c r="D1" s="954"/>
      <c r="E1" s="954"/>
      <c r="F1" s="954"/>
      <c r="G1" s="954"/>
      <c r="H1" s="954" t="s">
        <v>2017</v>
      </c>
      <c r="I1" s="954"/>
      <c r="J1" s="954"/>
      <c r="K1" s="954"/>
      <c r="L1" s="954"/>
      <c r="M1" s="954" t="s">
        <v>2018</v>
      </c>
      <c r="N1" s="954" t="s">
        <v>2019</v>
      </c>
      <c r="O1" s="2648" t="s">
        <v>2020</v>
      </c>
      <c r="P1" s="2648"/>
      <c r="Q1" s="2648"/>
      <c r="R1" s="2648"/>
      <c r="S1" s="2648"/>
      <c r="T1" s="2648" t="s">
        <v>2018</v>
      </c>
      <c r="U1" s="2648"/>
      <c r="V1" s="2648"/>
      <c r="W1" s="2648"/>
      <c r="X1" s="2648"/>
      <c r="Y1" s="1055"/>
      <c r="Z1" s="2648" t="s">
        <v>2021</v>
      </c>
      <c r="AA1" s="2648"/>
      <c r="AB1" s="2648"/>
      <c r="AC1" s="2648"/>
      <c r="AD1" s="2648"/>
    </row>
    <row customHeight="1" ht="18">
      <c r="A2" s="902"/>
      <c r="B2" s="902"/>
      <c r="C2" s="897" t="s">
        <v>810</v>
      </c>
      <c r="D2" s="897" t="s">
        <v>856</v>
      </c>
      <c r="E2" s="897" t="s">
        <v>909</v>
      </c>
      <c r="F2" s="897" t="s">
        <v>896</v>
      </c>
      <c r="G2" s="897" t="s">
        <v>1626</v>
      </c>
      <c r="H2" s="899"/>
      <c r="I2" s="899"/>
      <c r="J2" s="899"/>
      <c r="K2" s="899"/>
      <c r="L2" s="899"/>
      <c r="M2" s="899"/>
      <c r="N2" s="899"/>
      <c r="O2" s="897" t="s">
        <v>810</v>
      </c>
      <c r="P2" s="897" t="s">
        <v>856</v>
      </c>
      <c r="Q2" s="897" t="s">
        <v>896</v>
      </c>
      <c r="R2" s="897" t="s">
        <v>909</v>
      </c>
      <c r="S2" s="897" t="s">
        <v>1626</v>
      </c>
      <c r="T2" s="897" t="s">
        <v>810</v>
      </c>
      <c r="U2" s="897" t="s">
        <v>856</v>
      </c>
      <c r="V2" s="897" t="s">
        <v>896</v>
      </c>
      <c r="W2" s="897" t="s">
        <v>909</v>
      </c>
      <c r="X2" s="897" t="s">
        <v>1626</v>
      </c>
      <c r="Y2" s="897"/>
      <c r="Z2" s="897" t="s">
        <v>810</v>
      </c>
      <c r="AA2" s="906" t="s">
        <v>856</v>
      </c>
      <c r="AB2" s="897" t="s">
        <v>896</v>
      </c>
      <c r="AC2" s="897" t="s">
        <v>909</v>
      </c>
      <c r="AD2" s="897" t="s">
        <v>1626</v>
      </c>
    </row>
    <row customHeight="1" ht="162">
      <c r="A3" s="901" t="s">
        <v>26</v>
      </c>
      <c r="B3" s="901"/>
      <c r="C3" s="2652" t="s">
        <v>2022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2023</v>
      </c>
      <c r="AA3" s="899" t="s">
        <v>2024</v>
      </c>
      <c r="AB3" s="902" t="s">
        <v>2025</v>
      </c>
      <c r="AC3" s="902" t="s">
        <v>2026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2027</v>
      </c>
      <c r="G11" s="2655"/>
      <c r="H11" s="954" t="s">
        <v>2028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2029</v>
      </c>
      <c r="U11" s="899" t="s">
        <v>2030</v>
      </c>
      <c r="V11" s="899"/>
      <c r="W11" s="899"/>
      <c r="X11" s="899"/>
      <c r="Y11" s="1056"/>
      <c r="Z11" s="902" t="s">
        <v>2031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2033</v>
      </c>
      <c r="U12" s="899" t="s">
        <v>2034</v>
      </c>
      <c r="V12" s="899"/>
      <c r="W12" s="899"/>
      <c r="X12" s="899"/>
      <c r="Y12" s="1056"/>
      <c r="Z12" s="902" t="s">
        <v>2035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2037</v>
      </c>
      <c r="U13" s="900" t="s">
        <v>2038</v>
      </c>
      <c r="V13" s="900"/>
      <c r="W13" s="900"/>
      <c r="X13" s="899"/>
      <c r="Y13" s="1056"/>
      <c r="Z13" s="902" t="s">
        <v>2039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2041</v>
      </c>
      <c r="AA14" s="905" t="s">
        <v>2041</v>
      </c>
      <c r="AB14" s="902"/>
      <c r="AC14" s="902"/>
      <c r="AD14" s="902"/>
    </row>
    <row customHeight="1" ht="108">
      <c r="A15" s="2649"/>
      <c r="B15" s="955">
        <v>5</v>
      </c>
      <c r="C15" s="2656"/>
      <c r="D15" s="2656"/>
      <c r="E15" s="2656"/>
      <c r="F15" s="2656"/>
      <c r="G15" s="2656"/>
      <c r="H15" s="2650" t="s">
        <v>2042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2028</v>
      </c>
      <c r="D18" s="1023" t="s">
        <v>2028</v>
      </c>
      <c r="E18" s="899" t="s">
        <v>2028</v>
      </c>
      <c r="F18" s="899" t="s">
        <v>2028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2045</v>
      </c>
      <c r="U18" s="902" t="s">
        <v>2046</v>
      </c>
      <c r="V18" s="902" t="s">
        <v>2047</v>
      </c>
      <c r="W18" s="902" t="s">
        <v>2048</v>
      </c>
      <c r="X18" s="899"/>
      <c r="Y18" s="1056"/>
      <c r="Z18" s="902" t="s">
        <v>2049</v>
      </c>
      <c r="AA18" s="905" t="s">
        <v>2050</v>
      </c>
      <c r="AB18" s="905" t="s">
        <v>2050</v>
      </c>
      <c r="AC18" s="905" t="s">
        <v>2050</v>
      </c>
      <c r="AD18" s="902"/>
    </row>
    <row customHeight="1" ht="36">
      <c r="A19" s="901"/>
      <c r="B19" s="955">
        <v>2</v>
      </c>
      <c r="C19" s="899" t="s">
        <v>2032</v>
      </c>
      <c r="D19" s="1023" t="s">
        <v>2032</v>
      </c>
      <c r="E19" s="899" t="s">
        <v>2032</v>
      </c>
      <c r="F19" s="899" t="s">
        <v>2032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2051</v>
      </c>
      <c r="U19" s="902" t="s">
        <v>2052</v>
      </c>
      <c r="V19" s="902" t="s">
        <v>2053</v>
      </c>
      <c r="W19" s="902" t="s">
        <v>2054</v>
      </c>
      <c r="X19" s="899"/>
      <c r="Y19" s="1056"/>
      <c r="Z19" s="902" t="s">
        <v>2055</v>
      </c>
      <c r="AA19" s="905" t="s">
        <v>2055</v>
      </c>
      <c r="AB19" s="905" t="s">
        <v>2055</v>
      </c>
      <c r="AC19" s="905" t="s">
        <v>2055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711</v>
      </c>
      <c r="P20" s="1013" t="s">
        <v>711</v>
      </c>
      <c r="Q20" s="1013" t="s">
        <v>711</v>
      </c>
      <c r="R20" s="1013" t="s">
        <v>711</v>
      </c>
      <c r="S20" s="1013"/>
      <c r="T20" s="1020" t="s">
        <v>2056</v>
      </c>
      <c r="U20" s="902" t="s">
        <v>2057</v>
      </c>
      <c r="V20" s="902" t="s">
        <v>2058</v>
      </c>
      <c r="W20" s="902" t="s">
        <v>2059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312</v>
      </c>
      <c r="P21" s="1013"/>
      <c r="Q21" s="1013"/>
      <c r="R21" s="1013"/>
      <c r="S21" s="1013"/>
      <c r="T21" s="1020" t="s">
        <v>2060</v>
      </c>
      <c r="U21" s="902"/>
      <c r="V21" s="902"/>
      <c r="W21" s="902"/>
      <c r="X21" s="899"/>
      <c r="Y21" s="1056"/>
      <c r="Z21" s="902" t="s">
        <v>2061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2064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738</v>
      </c>
      <c r="R25" s="1013" t="s">
        <v>312</v>
      </c>
      <c r="S25" s="1013"/>
      <c r="T25" s="1020" t="s">
        <v>2065</v>
      </c>
      <c r="U25" s="902" t="s">
        <v>2065</v>
      </c>
      <c r="V25" s="902" t="s">
        <v>2065</v>
      </c>
      <c r="W25" s="902" t="s">
        <v>2065</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2066</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2067</v>
      </c>
      <c r="V26" s="1020" t="s">
        <v>2067</v>
      </c>
      <c r="W26" s="1020" t="s">
        <v>2067</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2068</v>
      </c>
      <c r="R27" s="1013" t="s">
        <v>723</v>
      </c>
      <c r="S27" s="1013"/>
      <c r="T27" s="1020" t="s">
        <v>2069</v>
      </c>
      <c r="U27" s="1020" t="s">
        <v>2069</v>
      </c>
      <c r="V27" s="1020" t="s">
        <v>2069</v>
      </c>
      <c r="W27" s="1020" t="s">
        <v>2069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2070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2071</v>
      </c>
      <c r="V29" s="902"/>
      <c r="W29" s="902" t="s">
        <v>2071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2072</v>
      </c>
      <c r="U30" s="902" t="s">
        <v>2072</v>
      </c>
      <c r="V30" s="902" t="s">
        <v>2072</v>
      </c>
      <c r="W30" s="902" t="s">
        <v>2072</v>
      </c>
      <c r="X30" s="899"/>
      <c r="Y30" s="1056"/>
      <c r="Z30" s="902"/>
      <c r="AA30" s="905" t="s">
        <v>2073</v>
      </c>
      <c r="AB30" s="905" t="s">
        <v>2073</v>
      </c>
      <c r="AC30" s="905" t="s">
        <v>2073</v>
      </c>
      <c r="AD30" s="902"/>
    </row>
    <row customHeight="1" ht="18">
      <c r="A31" s="901"/>
      <c r="B31" s="955">
        <v>14</v>
      </c>
      <c r="C31" s="899" t="s">
        <v>2074</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2075</v>
      </c>
      <c r="P31" s="1013" t="s">
        <v>734</v>
      </c>
      <c r="Q31" s="1013" t="s">
        <v>2075</v>
      </c>
      <c r="R31" s="1013" t="s">
        <v>734</v>
      </c>
      <c r="S31" s="1013"/>
      <c r="T31" s="1021" t="s">
        <v>2076</v>
      </c>
      <c r="U31" s="902" t="s">
        <v>2076</v>
      </c>
      <c r="V31" s="902" t="s">
        <v>2076</v>
      </c>
      <c r="W31" s="902" t="s">
        <v>2076</v>
      </c>
      <c r="X31" s="899"/>
      <c r="Y31" s="1056"/>
      <c r="Z31" s="902"/>
      <c r="AA31" s="905"/>
      <c r="AB31" s="905"/>
      <c r="AC31" s="905"/>
      <c r="AD31" s="902"/>
    </row>
    <row customHeight="1" ht="36">
      <c r="A32" s="901"/>
      <c r="B32" s="955">
        <v>15</v>
      </c>
      <c r="C32" s="899" t="s">
        <v>2077</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2078</v>
      </c>
      <c r="P32" s="1013" t="s">
        <v>736</v>
      </c>
      <c r="Q32" s="1013" t="s">
        <v>2078</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2079</v>
      </c>
      <c r="V32" s="902" t="s">
        <v>2079</v>
      </c>
      <c r="W32" s="902" t="s">
        <v>2079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2080</v>
      </c>
      <c r="V33" s="902" t="s">
        <v>2080</v>
      </c>
      <c r="W33" s="902" t="s">
        <v>2081</v>
      </c>
      <c r="X33" s="899"/>
      <c r="Y33" s="1056"/>
      <c r="Z33" s="902"/>
      <c r="AA33" s="905" t="s">
        <v>2082</v>
      </c>
      <c r="AB33" s="905" t="s">
        <v>2082</v>
      </c>
      <c r="AC33" s="905" t="s">
        <v>2082</v>
      </c>
      <c r="AD33" s="902"/>
    </row>
    <row customHeight="1" ht="27">
      <c r="A34" s="901"/>
      <c r="B34" s="955">
        <v>17</v>
      </c>
      <c r="C34" s="899" t="s">
        <v>2083</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2084</v>
      </c>
      <c r="P34" s="1013" t="s">
        <v>2066</v>
      </c>
      <c r="Q34" s="1013" t="s">
        <v>2084</v>
      </c>
      <c r="R34" s="1013" t="s">
        <v>2066</v>
      </c>
      <c r="S34" s="1013"/>
      <c r="T34" s="1022" t="s">
        <v>2085</v>
      </c>
      <c r="U34" s="902" t="s">
        <v>2085</v>
      </c>
      <c r="V34" s="902" t="s">
        <v>2085</v>
      </c>
      <c r="W34" s="902" t="s">
        <v>2086</v>
      </c>
      <c r="X34" s="899"/>
      <c r="Y34" s="1056"/>
      <c r="Z34" s="902"/>
      <c r="AA34" s="905"/>
      <c r="AB34" s="902"/>
      <c r="AC34" s="902"/>
      <c r="AD34" s="902"/>
    </row>
    <row customHeight="1" ht="45">
      <c r="A35" s="901"/>
      <c r="B35" s="955">
        <v>18</v>
      </c>
      <c r="C35" s="899" t="s">
        <v>2087</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2088</v>
      </c>
      <c r="P35" s="1013" t="s">
        <v>2068</v>
      </c>
      <c r="Q35" s="1013" t="s">
        <v>2088</v>
      </c>
      <c r="R35" s="1013" t="s">
        <v>2068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2089</v>
      </c>
      <c r="V35" s="902" t="s">
        <v>2089</v>
      </c>
      <c r="W35" s="902" t="s">
        <v>2089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2090</v>
      </c>
      <c r="U36" s="902" t="s">
        <v>2090</v>
      </c>
      <c r="V36" s="902" t="s">
        <v>2090</v>
      </c>
      <c r="W36" s="902" t="s">
        <v>2090</v>
      </c>
      <c r="X36" s="899"/>
      <c r="Y36" s="1056"/>
      <c r="Z36" s="902"/>
      <c r="AA36" s="905"/>
      <c r="AB36" s="902"/>
      <c r="AC36" s="902"/>
      <c r="AD36" s="902"/>
    </row>
    <row customHeight="1" ht="18">
      <c r="A37" s="901"/>
      <c r="B37" s="955">
        <v>20</v>
      </c>
      <c r="C37" s="899" t="s">
        <v>2091</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2092</v>
      </c>
      <c r="P37" s="1013" t="s">
        <v>2075</v>
      </c>
      <c r="Q37" s="1013" t="s">
        <v>2092</v>
      </c>
      <c r="R37" s="1013" t="s">
        <v>2075</v>
      </c>
      <c r="S37" s="1013"/>
      <c r="T37" s="1020" t="s">
        <v>2093</v>
      </c>
      <c r="U37" s="902" t="s">
        <v>2093</v>
      </c>
      <c r="V37" s="902" t="s">
        <v>2093</v>
      </c>
      <c r="W37" s="902" t="s">
        <v>2093</v>
      </c>
      <c r="X37" s="899"/>
      <c r="Y37" s="1056"/>
      <c r="Z37" s="902"/>
      <c r="AA37" s="905"/>
      <c r="AB37" s="902"/>
      <c r="AC37" s="902"/>
      <c r="AD37" s="902"/>
    </row>
    <row customHeight="1" ht="18">
      <c r="A38" s="901"/>
      <c r="B38" s="955">
        <v>21</v>
      </c>
      <c r="C38" s="899" t="s">
        <v>2094</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2095</v>
      </c>
      <c r="P38" s="1013" t="s">
        <v>2078</v>
      </c>
      <c r="Q38" s="1013" t="s">
        <v>2095</v>
      </c>
      <c r="R38" s="1013" t="s">
        <v>2078</v>
      </c>
      <c r="S38" s="1013"/>
      <c r="T38" s="1020" t="s">
        <v>2096</v>
      </c>
      <c r="U38" s="902" t="s">
        <v>2096</v>
      </c>
      <c r="V38" s="902" t="s">
        <v>2096</v>
      </c>
      <c r="W38" s="902" t="s">
        <v>2096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748</v>
      </c>
      <c r="P39" s="1013" t="s">
        <v>742</v>
      </c>
      <c r="Q39" s="1013" t="s">
        <v>748</v>
      </c>
      <c r="R39" s="1013" t="s">
        <v>742</v>
      </c>
      <c r="S39" s="1013"/>
      <c r="T39" s="1020" t="s">
        <v>2097</v>
      </c>
      <c r="U39" s="902" t="s">
        <v>2098</v>
      </c>
      <c r="V39" s="902" t="s">
        <v>2099</v>
      </c>
      <c r="W39" s="902" t="s">
        <v>2100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2101</v>
      </c>
      <c r="P40" s="1013" t="s">
        <v>744</v>
      </c>
      <c r="Q40" s="1013" t="s">
        <v>2101</v>
      </c>
      <c r="R40" s="1013" t="s">
        <v>744</v>
      </c>
      <c r="S40" s="1013"/>
      <c r="T40" s="899" t="s">
        <v>2102</v>
      </c>
      <c r="U40" s="899" t="s">
        <v>2102</v>
      </c>
      <c r="V40" s="899" t="s">
        <v>2102</v>
      </c>
      <c r="W40" s="899" t="s">
        <v>2102</v>
      </c>
      <c r="X40" s="899"/>
      <c r="Y40" s="1056"/>
      <c r="Z40" s="902" t="s">
        <v>2103</v>
      </c>
      <c r="AA40" s="905" t="s">
        <v>2103</v>
      </c>
      <c r="AB40" s="905" t="s">
        <v>2103</v>
      </c>
      <c r="AC40" s="905" t="s">
        <v>2103</v>
      </c>
      <c r="AD40" s="902"/>
    </row>
    <row customHeight="1" ht="27">
      <c r="A41" s="901"/>
      <c r="B41" s="955">
        <v>24</v>
      </c>
      <c r="C41" s="899" t="s">
        <v>2104</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2105</v>
      </c>
      <c r="P41" s="1013" t="s">
        <v>2092</v>
      </c>
      <c r="Q41" s="1013" t="s">
        <v>2105</v>
      </c>
      <c r="R41" s="1013" t="s">
        <v>2092</v>
      </c>
      <c r="S41" s="1013"/>
      <c r="T41" s="899" t="s">
        <v>2106</v>
      </c>
      <c r="U41" s="899" t="s">
        <v>2106</v>
      </c>
      <c r="V41" s="899" t="s">
        <v>2106</v>
      </c>
      <c r="W41" s="899" t="s">
        <v>2106</v>
      </c>
      <c r="X41" s="899"/>
      <c r="Y41" s="1056"/>
      <c r="Z41" s="902" t="s">
        <v>2107</v>
      </c>
      <c r="AA41" s="902" t="s">
        <v>2107</v>
      </c>
      <c r="AB41" s="902" t="s">
        <v>2107</v>
      </c>
      <c r="AC41" s="902" t="s">
        <v>2107</v>
      </c>
      <c r="AD41" s="902"/>
    </row>
    <row customHeight="1" ht="27">
      <c r="A42" s="901"/>
      <c r="B42" s="955">
        <v>25</v>
      </c>
      <c r="C42" s="899" t="s">
        <v>2108</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2109</v>
      </c>
      <c r="P42" s="1013" t="s">
        <v>2095</v>
      </c>
      <c r="Q42" s="1013" t="s">
        <v>2109</v>
      </c>
      <c r="R42" s="1013" t="s">
        <v>2095</v>
      </c>
      <c r="S42" s="1013"/>
      <c r="T42" s="899" t="s">
        <v>2110</v>
      </c>
      <c r="U42" s="899" t="s">
        <v>2110</v>
      </c>
      <c r="V42" s="899" t="s">
        <v>2110</v>
      </c>
      <c r="W42" s="899" t="s">
        <v>2110</v>
      </c>
      <c r="X42" s="899"/>
      <c r="Y42" s="1056"/>
      <c r="Z42" s="902" t="s">
        <v>2111</v>
      </c>
      <c r="AA42" s="902" t="s">
        <v>2111</v>
      </c>
      <c r="AB42" s="902" t="s">
        <v>2111</v>
      </c>
      <c r="AC42" s="902" t="s">
        <v>2111</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2112</v>
      </c>
      <c r="P43" s="1013" t="s">
        <v>748</v>
      </c>
      <c r="Q43" s="1013" t="s">
        <v>2112</v>
      </c>
      <c r="R43" s="1013" t="s">
        <v>748</v>
      </c>
      <c r="S43" s="1013"/>
      <c r="T43" s="899" t="s">
        <v>2113</v>
      </c>
      <c r="U43" s="899" t="s">
        <v>2113</v>
      </c>
      <c r="V43" s="899" t="s">
        <v>2113</v>
      </c>
      <c r="W43" s="899" t="s">
        <v>2113</v>
      </c>
      <c r="X43" s="899"/>
      <c r="Y43" s="1056"/>
      <c r="Z43" s="902" t="s">
        <v>2114</v>
      </c>
      <c r="AA43" s="902" t="s">
        <v>2114</v>
      </c>
      <c r="AB43" s="902" t="s">
        <v>2114</v>
      </c>
      <c r="AC43" s="902" t="s">
        <v>2114</v>
      </c>
      <c r="AD43" s="902"/>
    </row>
    <row customHeight="1" ht="27">
      <c r="A44" s="901"/>
      <c r="B44" s="955">
        <v>27</v>
      </c>
      <c r="C44" s="899" t="s">
        <v>2115</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2116</v>
      </c>
      <c r="P44" s="1013" t="s">
        <v>2117</v>
      </c>
      <c r="Q44" s="1013" t="s">
        <v>2116</v>
      </c>
      <c r="R44" s="1013" t="s">
        <v>2117</v>
      </c>
      <c r="S44" s="1013"/>
      <c r="T44" s="899" t="s">
        <v>2106</v>
      </c>
      <c r="U44" s="899" t="s">
        <v>2106</v>
      </c>
      <c r="V44" s="899" t="s">
        <v>2106</v>
      </c>
      <c r="W44" s="899" t="s">
        <v>2106</v>
      </c>
      <c r="X44" s="899"/>
      <c r="Y44" s="1056"/>
      <c r="Z44" s="902" t="s">
        <v>2118</v>
      </c>
      <c r="AA44" s="902" t="s">
        <v>2118</v>
      </c>
      <c r="AB44" s="902" t="s">
        <v>2118</v>
      </c>
      <c r="AC44" s="902" t="s">
        <v>2118</v>
      </c>
      <c r="AD44" s="902"/>
    </row>
    <row customHeight="1" ht="27">
      <c r="A45" s="901"/>
      <c r="B45" s="955">
        <v>28</v>
      </c>
      <c r="C45" s="899" t="s">
        <v>2119</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2120</v>
      </c>
      <c r="P45" s="1013" t="s">
        <v>2121</v>
      </c>
      <c r="Q45" s="1013" t="s">
        <v>2120</v>
      </c>
      <c r="R45" s="1013" t="s">
        <v>2121</v>
      </c>
      <c r="S45" s="1013"/>
      <c r="T45" s="899" t="s">
        <v>2110</v>
      </c>
      <c r="U45" s="899" t="s">
        <v>2110</v>
      </c>
      <c r="V45" s="899" t="s">
        <v>2110</v>
      </c>
      <c r="W45" s="899" t="s">
        <v>2110</v>
      </c>
      <c r="X45" s="899"/>
      <c r="Y45" s="1056"/>
      <c r="Z45" s="902" t="s">
        <v>2122</v>
      </c>
      <c r="AA45" s="902" t="s">
        <v>2122</v>
      </c>
      <c r="AB45" s="902" t="s">
        <v>2122</v>
      </c>
      <c r="AC45" s="902" t="s">
        <v>2122</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2123</v>
      </c>
      <c r="P46" s="1013" t="s">
        <v>2101</v>
      </c>
      <c r="Q46" s="1013" t="s">
        <v>2123</v>
      </c>
      <c r="R46" s="1013" t="s">
        <v>2101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2124</v>
      </c>
      <c r="V46" s="899" t="s">
        <v>2124</v>
      </c>
      <c r="W46" s="899" t="s">
        <v>2124</v>
      </c>
      <c r="X46" s="899"/>
      <c r="Y46" s="1056"/>
      <c r="Z46" s="902" t="s">
        <v>2125</v>
      </c>
      <c r="AA46" s="902" t="s">
        <v>2126</v>
      </c>
      <c r="AB46" s="902" t="s">
        <v>2126</v>
      </c>
      <c r="AC46" s="902" t="s">
        <v>2126</v>
      </c>
      <c r="AD46" s="902"/>
    </row>
    <row customHeight="1" ht="54">
      <c r="A47" s="901"/>
      <c r="B47" s="955">
        <v>30</v>
      </c>
      <c r="C47" s="899" t="s">
        <v>2127</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2128</v>
      </c>
      <c r="P47" s="1013" t="s">
        <v>2105</v>
      </c>
      <c r="Q47" s="1013" t="s">
        <v>2128</v>
      </c>
      <c r="R47" s="1013" t="s">
        <v>2105</v>
      </c>
      <c r="S47" s="1013"/>
      <c r="T47" s="899" t="s">
        <v>2129</v>
      </c>
      <c r="U47" s="899" t="s">
        <v>2129</v>
      </c>
      <c r="V47" s="899" t="s">
        <v>2129</v>
      </c>
      <c r="W47" s="899" t="s">
        <v>2129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2112</v>
      </c>
      <c r="Q48" s="1013" t="s">
        <v>2130</v>
      </c>
      <c r="R48" s="1013" t="s">
        <v>2112</v>
      </c>
      <c r="S48" s="1013"/>
      <c r="T48" s="899"/>
      <c r="U48" s="899" t="s">
        <v>2131</v>
      </c>
      <c r="V48" s="899" t="s">
        <v>2132</v>
      </c>
      <c r="W48" s="899" t="s">
        <v>2132</v>
      </c>
      <c r="X48" s="899"/>
      <c r="Y48" s="1056"/>
      <c r="Z48" s="902"/>
      <c r="AA48" s="905" t="s">
        <v>2126</v>
      </c>
      <c r="AB48" s="905" t="s">
        <v>2126</v>
      </c>
      <c r="AC48" s="905" t="s">
        <v>2126</v>
      </c>
      <c r="AD48" s="902"/>
    </row>
    <row customHeight="1" ht="54">
      <c r="A49" s="901"/>
      <c r="B49" s="955">
        <v>32</v>
      </c>
      <c r="C49" s="899" t="s">
        <v>2133</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2116</v>
      </c>
      <c r="Q49" s="1013" t="s">
        <v>2134</v>
      </c>
      <c r="R49" s="1013" t="s">
        <v>2116</v>
      </c>
      <c r="S49" s="1013"/>
      <c r="T49" s="899"/>
      <c r="U49" s="899" t="s">
        <v>2129</v>
      </c>
      <c r="V49" s="899" t="s">
        <v>2129</v>
      </c>
      <c r="W49" s="899" t="s">
        <v>2129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2130</v>
      </c>
      <c r="P50" s="1013" t="s">
        <v>2123</v>
      </c>
      <c r="Q50" s="1013" t="s">
        <v>2135</v>
      </c>
      <c r="R50" s="1013" t="s">
        <v>2123</v>
      </c>
      <c r="S50" s="1013"/>
      <c r="T50" s="899" t="s">
        <v>2136</v>
      </c>
      <c r="U50" s="899" t="s">
        <v>2137</v>
      </c>
      <c r="V50" s="899" t="s">
        <v>2138</v>
      </c>
      <c r="W50" s="899" t="s">
        <v>2139</v>
      </c>
      <c r="X50" s="899"/>
      <c r="Y50" s="1056"/>
      <c r="Z50" s="902" t="s">
        <v>2140</v>
      </c>
      <c r="AA50" s="905" t="s">
        <v>2141</v>
      </c>
      <c r="AB50" s="905" t="s">
        <v>2141</v>
      </c>
      <c r="AC50" s="905" t="s">
        <v>2141</v>
      </c>
      <c r="AD50" s="902"/>
    </row>
    <row customHeight="1" ht="27">
      <c r="A51" s="901"/>
      <c r="B51" s="955">
        <v>34</v>
      </c>
      <c r="C51" s="899" t="s">
        <v>2142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2143</v>
      </c>
      <c r="U51" s="899"/>
      <c r="V51" s="899"/>
      <c r="W51" s="899"/>
      <c r="X51" s="899"/>
      <c r="Y51" s="1056"/>
      <c r="Z51" s="902"/>
      <c r="AA51" s="905"/>
      <c r="AB51" s="905"/>
      <c r="AC51" s="905"/>
      <c r="AD51" s="902"/>
    </row>
    <row customHeight="1" ht="36">
      <c r="A52" s="901"/>
      <c r="B52" s="955">
        <v>35</v>
      </c>
      <c r="C52" s="899" t="s">
        <v>2036</v>
      </c>
      <c r="D52" s="1023" t="s">
        <v>2036</v>
      </c>
      <c r="E52" s="899" t="s">
        <v>2036</v>
      </c>
      <c r="F52" s="899" t="s">
        <v>2036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2144</v>
      </c>
      <c r="U52" s="899" t="s">
        <v>2145</v>
      </c>
      <c r="V52" s="899" t="s">
        <v>2146</v>
      </c>
      <c r="W52" s="899" t="s">
        <v>2147</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329</v>
      </c>
      <c r="Q53" s="1013" t="s">
        <v>329</v>
      </c>
      <c r="R53" s="1013" t="s">
        <v>329</v>
      </c>
      <c r="S53" s="1013"/>
      <c r="T53" s="899" t="s">
        <v>2148</v>
      </c>
      <c r="U53" s="899" t="s">
        <v>2148</v>
      </c>
      <c r="V53" s="899" t="s">
        <v>2148</v>
      </c>
      <c r="W53" s="899" t="s">
        <v>2148</v>
      </c>
      <c r="X53" s="899"/>
      <c r="Y53" s="1056"/>
      <c r="Z53" s="902"/>
      <c r="AA53" s="905"/>
      <c r="AB53" s="902"/>
      <c r="AC53" s="902"/>
      <c r="AD53" s="902"/>
    </row>
    <row customHeight="1" ht="18">
      <c r="A54" s="901"/>
      <c r="B54" s="955">
        <v>37</v>
      </c>
      <c r="C54" s="899" t="s">
        <v>2042</v>
      </c>
      <c r="D54" s="1023" t="s">
        <v>2042</v>
      </c>
      <c r="E54" s="899" t="s">
        <v>2042</v>
      </c>
      <c r="F54" s="899" t="s">
        <v>2042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90</v>
      </c>
      <c r="Q54" s="1013" t="s">
        <v>90</v>
      </c>
      <c r="R54" s="1013" t="s">
        <v>90</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2149</v>
      </c>
      <c r="V55" s="899" t="s">
        <v>2149</v>
      </c>
      <c r="W55" s="899" t="s">
        <v>2149</v>
      </c>
      <c r="X55" s="899"/>
      <c r="Y55" s="1056"/>
      <c r="Z55" s="902" t="s">
        <v>2150</v>
      </c>
      <c r="AA55" s="902" t="s">
        <v>2150</v>
      </c>
      <c r="AB55" s="902" t="s">
        <v>2150</v>
      </c>
      <c r="AC55" s="902" t="s">
        <v>2150</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2151</v>
      </c>
      <c r="V56" s="899" t="s">
        <v>2151</v>
      </c>
      <c r="W56" s="899" t="s">
        <v>2151</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2152</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2153</v>
      </c>
      <c r="V57" s="899" t="s">
        <v>2153</v>
      </c>
      <c r="W57" s="899" t="s">
        <v>2153</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2154</v>
      </c>
      <c r="V58" s="899" t="s">
        <v>2154</v>
      </c>
      <c r="W58" s="899" t="s">
        <v>2154</v>
      </c>
      <c r="X58" s="899"/>
      <c r="Y58" s="1056"/>
      <c r="Z58" s="902"/>
      <c r="AA58" s="905"/>
      <c r="AB58" s="902"/>
      <c r="AC58" s="902"/>
      <c r="AD58" s="902"/>
    </row>
    <row customHeight="1" ht="36">
      <c r="A59" s="901"/>
      <c r="B59" s="955">
        <v>42</v>
      </c>
      <c r="C59" s="899">
        <v>3</v>
      </c>
      <c r="D59" s="1023" t="s">
        <v>2142</v>
      </c>
      <c r="E59" s="899" t="s">
        <v>2142</v>
      </c>
      <c r="F59" s="899" t="s">
        <v>2142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113</v>
      </c>
      <c r="Q59" s="1013" t="s">
        <v>113</v>
      </c>
      <c r="R59" s="1013" t="s">
        <v>113</v>
      </c>
      <c r="S59" s="1013"/>
      <c r="T59" s="899"/>
      <c r="U59" s="899" t="s">
        <v>2155</v>
      </c>
      <c r="V59" s="899" t="s">
        <v>2156</v>
      </c>
      <c r="W59" s="899" t="s">
        <v>2157</v>
      </c>
      <c r="X59" s="899"/>
      <c r="Y59" s="1056"/>
      <c r="Z59" s="902"/>
      <c r="AA59" s="905"/>
      <c r="AB59" s="902"/>
      <c r="AC59" s="902"/>
      <c r="AD59" s="902"/>
    </row>
    <row customHeight="1" ht="81">
      <c r="A60" s="901"/>
      <c r="B60" s="955">
        <v>43</v>
      </c>
      <c r="C60" s="899" t="s">
        <v>2158</v>
      </c>
      <c r="D60" s="1023" t="s">
        <v>2158</v>
      </c>
      <c r="E60" s="899" t="s">
        <v>2158</v>
      </c>
      <c r="F60" s="899" t="s">
        <v>2158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632</v>
      </c>
      <c r="U60" s="899" t="s">
        <v>632</v>
      </c>
      <c r="V60" s="899" t="s">
        <v>632</v>
      </c>
      <c r="W60" s="899" t="s">
        <v>632</v>
      </c>
      <c r="X60" s="899"/>
      <c r="Y60" s="1056"/>
      <c r="Z60" s="902" t="s">
        <v>2159</v>
      </c>
      <c r="AA60" s="905" t="s">
        <v>2160</v>
      </c>
      <c r="AB60" s="902" t="s">
        <v>2161</v>
      </c>
      <c r="AC60" s="902" t="s">
        <v>2160</v>
      </c>
      <c r="AD60" s="902"/>
    </row>
    <row customHeight="1" ht="9">
      <c r="A61" s="901"/>
      <c r="B61" s="955">
        <v>44</v>
      </c>
      <c r="C61" s="899"/>
      <c r="D61" s="1023" t="s">
        <v>2162</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2163</v>
      </c>
      <c r="V61" s="899"/>
      <c r="W61" s="899"/>
      <c r="X61" s="899"/>
      <c r="Y61" s="1056"/>
      <c r="Z61" s="902"/>
      <c r="AA61" s="905"/>
      <c r="AB61" s="902"/>
      <c r="AC61" s="902"/>
      <c r="AD61" s="902"/>
    </row>
    <row customHeight="1" ht="9">
      <c r="A62" s="901"/>
      <c r="B62" s="955">
        <v>45</v>
      </c>
      <c r="C62" s="899"/>
      <c r="D62" s="1023" t="s">
        <v>2164</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114</v>
      </c>
      <c r="Q62" s="1013"/>
      <c r="R62" s="1013"/>
      <c r="S62" s="1013"/>
      <c r="T62" s="899"/>
      <c r="U62" s="899" t="s">
        <v>2165</v>
      </c>
      <c r="V62" s="899"/>
      <c r="W62" s="899"/>
      <c r="X62" s="899"/>
      <c r="Y62" s="1056"/>
      <c r="Z62" s="902"/>
      <c r="AA62" s="905"/>
      <c r="AB62" s="902"/>
      <c r="AC62" s="902"/>
      <c r="AD62" s="902"/>
    </row>
    <row customHeight="1" ht="18">
      <c r="A63" s="901"/>
      <c r="B63" s="955">
        <v>46</v>
      </c>
      <c r="C63" s="899"/>
      <c r="D63" s="1023" t="s">
        <v>2166</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150</v>
      </c>
      <c r="Q63" s="1013"/>
      <c r="R63" s="1013"/>
      <c r="S63" s="1013"/>
      <c r="T63" s="899"/>
      <c r="U63" s="899" t="s">
        <v>2167</v>
      </c>
      <c r="V63" s="899"/>
      <c r="W63" s="899"/>
      <c r="X63" s="899"/>
      <c r="Y63" s="1056"/>
      <c r="Z63" s="902"/>
      <c r="AA63" s="905"/>
      <c r="AB63" s="902"/>
      <c r="AC63" s="902"/>
      <c r="AD63" s="902"/>
    </row>
    <row customHeight="1" ht="18">
      <c r="A64" s="901"/>
      <c r="B64" s="955">
        <v>47</v>
      </c>
      <c r="C64" s="899"/>
      <c r="D64" s="1023" t="s">
        <v>2168</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151</v>
      </c>
      <c r="Q64" s="1013"/>
      <c r="R64" s="1013"/>
      <c r="S64" s="1013"/>
      <c r="T64" s="899"/>
      <c r="U64" s="899" t="s">
        <v>2169</v>
      </c>
      <c r="V64" s="899"/>
      <c r="W64" s="899"/>
      <c r="X64" s="899"/>
      <c r="Y64" s="1056"/>
      <c r="Z64" s="902"/>
      <c r="AA64" s="905" t="s">
        <v>2170</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2083</v>
      </c>
      <c r="Q65" s="1013"/>
      <c r="R65" s="1013"/>
      <c r="S65" s="1013"/>
      <c r="T65" s="899"/>
      <c r="U65" s="899" t="s">
        <v>2171</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2087</v>
      </c>
      <c r="Q66" s="1013"/>
      <c r="R66" s="1013"/>
      <c r="S66" s="1013"/>
      <c r="T66" s="899"/>
      <c r="U66" s="899" t="s">
        <v>2172</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2173</v>
      </c>
      <c r="Q67" s="1013"/>
      <c r="R67" s="1013"/>
      <c r="S67" s="1013"/>
      <c r="T67" s="899"/>
      <c r="U67" s="899" t="s">
        <v>2174</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2175</v>
      </c>
      <c r="Q68" s="1013"/>
      <c r="R68" s="1013"/>
      <c r="S68" s="1013"/>
      <c r="T68" s="899"/>
      <c r="U68" s="899" t="s">
        <v>2176</v>
      </c>
      <c r="V68" s="899"/>
      <c r="W68" s="899"/>
      <c r="X68" s="899"/>
      <c r="Y68" s="1056"/>
      <c r="Z68" s="902"/>
      <c r="AA68" s="905"/>
      <c r="AB68" s="902"/>
      <c r="AC68" s="902"/>
      <c r="AD68" s="902"/>
    </row>
    <row customHeight="1" ht="9">
      <c r="A69" s="901"/>
      <c r="B69" s="955">
        <v>52</v>
      </c>
      <c r="C69" s="899"/>
      <c r="D69" s="1023" t="s">
        <v>2177</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152</v>
      </c>
      <c r="Q69" s="1013"/>
      <c r="R69" s="1013"/>
      <c r="S69" s="1013"/>
      <c r="T69" s="899"/>
      <c r="U69" s="899" t="s">
        <v>2178</v>
      </c>
      <c r="V69" s="899"/>
      <c r="W69" s="899"/>
      <c r="X69" s="899"/>
      <c r="Y69" s="1056"/>
      <c r="Z69" s="902"/>
      <c r="AA69" s="905"/>
      <c r="AB69" s="902"/>
      <c r="AC69" s="902"/>
      <c r="AD69" s="902"/>
    </row>
    <row customHeight="1" ht="27">
      <c r="A70" s="901"/>
      <c r="B70" s="955">
        <v>53</v>
      </c>
      <c r="C70" s="899"/>
      <c r="D70" s="1023"/>
      <c r="E70" s="899" t="s">
        <v>2162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2179</v>
      </c>
      <c r="W70" s="899"/>
      <c r="X70" s="899"/>
      <c r="Y70" s="1056"/>
      <c r="Z70" s="902"/>
      <c r="AA70" s="905"/>
      <c r="AB70" s="902"/>
      <c r="AC70" s="902"/>
      <c r="AD70" s="902"/>
    </row>
    <row customHeight="1" ht="36">
      <c r="A71" s="901"/>
      <c r="B71" s="955">
        <v>54</v>
      </c>
      <c r="C71" s="899"/>
      <c r="D71" s="1023"/>
      <c r="E71" s="899" t="s">
        <v>2164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2180</v>
      </c>
      <c r="W71" s="899"/>
      <c r="X71" s="899"/>
      <c r="Y71" s="1056"/>
      <c r="Z71" s="902"/>
      <c r="AA71" s="905"/>
      <c r="AB71" s="902"/>
      <c r="AC71" s="902"/>
      <c r="AD71" s="902"/>
    </row>
    <row customHeight="1" ht="27">
      <c r="A72" s="901"/>
      <c r="B72" s="955">
        <v>55</v>
      </c>
      <c r="C72" s="899"/>
      <c r="D72" s="1023"/>
      <c r="E72" s="899" t="s">
        <v>2166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2181</v>
      </c>
      <c r="W72" s="899"/>
      <c r="X72" s="899"/>
      <c r="Y72" s="1056"/>
      <c r="Z72" s="902"/>
      <c r="AA72" s="905"/>
      <c r="AB72" s="902"/>
      <c r="AC72" s="902"/>
      <c r="AD72" s="902"/>
    </row>
    <row customHeight="1" ht="36">
      <c r="A73" s="901"/>
      <c r="B73" s="955">
        <v>56</v>
      </c>
      <c r="C73" s="899"/>
      <c r="D73" s="1023"/>
      <c r="E73" s="899" t="s">
        <v>2168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2182</v>
      </c>
      <c r="W73" s="899"/>
      <c r="X73" s="899"/>
      <c r="Y73" s="1056"/>
      <c r="Z73" s="902"/>
      <c r="AA73" s="905"/>
      <c r="AB73" s="902"/>
      <c r="AC73" s="902"/>
      <c r="AD73" s="902"/>
    </row>
    <row customHeight="1" ht="18">
      <c r="A74" s="901"/>
      <c r="B74" s="955">
        <v>57</v>
      </c>
      <c r="C74" s="899"/>
      <c r="D74" s="1023"/>
      <c r="E74" s="899" t="s">
        <v>2177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2183</v>
      </c>
      <c r="W74" s="899"/>
      <c r="X74" s="899"/>
      <c r="Y74" s="1056"/>
      <c r="Z74" s="902"/>
      <c r="AA74" s="905"/>
      <c r="AB74" s="902"/>
      <c r="AC74" s="902"/>
      <c r="AD74" s="902"/>
    </row>
    <row customHeight="1" ht="18">
      <c r="A75" s="901"/>
      <c r="B75" s="955">
        <v>58</v>
      </c>
      <c r="C75" s="899"/>
      <c r="D75" s="1023"/>
      <c r="E75" s="899"/>
      <c r="F75" s="899" t="s">
        <v>2162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2184</v>
      </c>
      <c r="X75" s="899"/>
      <c r="Y75" s="1056"/>
      <c r="Z75" s="902"/>
      <c r="AA75" s="905"/>
      <c r="AB75" s="902"/>
      <c r="AC75" s="902"/>
      <c r="AD75" s="902"/>
    </row>
    <row customHeight="1" ht="36">
      <c r="A76" s="901"/>
      <c r="B76" s="955">
        <v>59</v>
      </c>
      <c r="C76" s="899"/>
      <c r="D76" s="1023"/>
      <c r="E76" s="899"/>
      <c r="F76" s="899" t="s">
        <v>2164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2185</v>
      </c>
      <c r="X76" s="899"/>
      <c r="Y76" s="1056"/>
      <c r="Z76" s="902"/>
      <c r="AA76" s="905"/>
      <c r="AB76" s="902"/>
      <c r="AC76" s="902"/>
      <c r="AD76" s="902"/>
    </row>
    <row customHeight="1" ht="18">
      <c r="A77" s="901"/>
      <c r="B77" s="955">
        <v>60</v>
      </c>
      <c r="C77" s="899"/>
      <c r="D77" s="1023"/>
      <c r="E77" s="899"/>
      <c r="F77" s="899" t="s">
        <v>2166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2186</v>
      </c>
      <c r="X77" s="899"/>
      <c r="Y77" s="1056"/>
      <c r="Z77" s="902"/>
      <c r="AA77" s="905"/>
      <c r="AB77" s="902"/>
      <c r="AC77" s="902"/>
      <c r="AD77" s="902"/>
    </row>
    <row customHeight="1" ht="72">
      <c r="A78" s="901"/>
      <c r="B78" s="955">
        <v>61</v>
      </c>
      <c r="C78" s="899" t="s">
        <v>2162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637</v>
      </c>
      <c r="U78" s="899"/>
      <c r="V78" s="899"/>
      <c r="W78" s="899"/>
      <c r="X78" s="899"/>
      <c r="Y78" s="1056"/>
      <c r="Z78" s="902" t="s">
        <v>2187</v>
      </c>
      <c r="AA78" s="905"/>
      <c r="AB78" s="902"/>
      <c r="AC78" s="902"/>
      <c r="AD78" s="902"/>
    </row>
    <row customHeight="1" ht="36">
      <c r="A79" s="901"/>
      <c r="B79" s="955">
        <v>62</v>
      </c>
      <c r="C79" s="899" t="s">
        <v>2164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114</v>
      </c>
      <c r="P79" s="1013"/>
      <c r="Q79" s="1013"/>
      <c r="R79" s="1013"/>
      <c r="S79" s="1013"/>
      <c r="T79" s="899" t="s">
        <v>2188</v>
      </c>
      <c r="U79" s="899"/>
      <c r="V79" s="899"/>
      <c r="W79" s="899"/>
      <c r="X79" s="899"/>
      <c r="Y79" s="1056"/>
      <c r="Z79" s="902" t="s">
        <v>2189</v>
      </c>
      <c r="AA79" s="905"/>
      <c r="AB79" s="902"/>
      <c r="AC79" s="902"/>
      <c r="AD79" s="902"/>
    </row>
    <row customHeight="1" ht="45">
      <c r="A80" s="901"/>
      <c r="B80" s="955">
        <v>63</v>
      </c>
      <c r="C80" s="899" t="s">
        <v>2166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150</v>
      </c>
      <c r="P80" s="1013"/>
      <c r="Q80" s="1013"/>
      <c r="R80" s="1013"/>
      <c r="S80" s="1013"/>
      <c r="T80" s="899" t="s">
        <v>2190</v>
      </c>
      <c r="U80" s="899"/>
      <c r="V80" s="899"/>
      <c r="W80" s="899"/>
      <c r="X80" s="899"/>
      <c r="Y80" s="1056"/>
      <c r="Z80" s="902" t="s">
        <v>2191</v>
      </c>
      <c r="AA80" s="905"/>
      <c r="AB80" s="902"/>
      <c r="AC80" s="902"/>
      <c r="AD80" s="902"/>
    </row>
    <row customHeight="1" ht="36">
      <c r="A81" s="901"/>
      <c r="B81" s="955">
        <v>64</v>
      </c>
      <c r="C81" s="899" t="s">
        <v>2168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2074</v>
      </c>
      <c r="P81" s="1013"/>
      <c r="Q81" s="1013"/>
      <c r="R81" s="1013"/>
      <c r="S81" s="1013"/>
      <c r="T81" s="899" t="s">
        <v>2192</v>
      </c>
      <c r="U81" s="899"/>
      <c r="V81" s="899"/>
      <c r="W81" s="899"/>
      <c r="X81" s="899"/>
      <c r="Y81" s="1056"/>
      <c r="Z81" s="902" t="s">
        <v>2193</v>
      </c>
      <c r="AA81" s="905"/>
      <c r="AB81" s="902"/>
      <c r="AC81" s="902"/>
      <c r="AD81" s="902"/>
    </row>
    <row customHeight="1" ht="90">
      <c r="A82" s="901"/>
      <c r="B82" s="955">
        <v>65</v>
      </c>
      <c r="C82" s="899" t="s">
        <v>2177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151</v>
      </c>
      <c r="P82" s="1013"/>
      <c r="Q82" s="1013"/>
      <c r="R82" s="1013"/>
      <c r="S82" s="1013"/>
      <c r="T82" s="899" t="s">
        <v>2194</v>
      </c>
      <c r="U82" s="899"/>
      <c r="V82" s="899"/>
      <c r="W82" s="899"/>
      <c r="X82" s="899"/>
      <c r="Y82" s="1056"/>
      <c r="Z82" s="902" t="s">
        <v>2195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2083</v>
      </c>
      <c r="P83" s="1013"/>
      <c r="Q83" s="1013"/>
      <c r="R83" s="1013"/>
      <c r="S83" s="1013"/>
      <c r="T83" s="899" t="s">
        <v>2196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2197</v>
      </c>
      <c r="P84" s="1013"/>
      <c r="Q84" s="1013"/>
      <c r="R84" s="1013"/>
      <c r="S84" s="1013"/>
      <c r="T84" s="899" t="s">
        <v>2198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2087</v>
      </c>
      <c r="P85" s="1013"/>
      <c r="Q85" s="1013"/>
      <c r="R85" s="1013"/>
      <c r="S85" s="1013"/>
      <c r="T85" s="899" t="s">
        <v>2199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2200</v>
      </c>
      <c r="P86" s="1013"/>
      <c r="Q86" s="1013"/>
      <c r="R86" s="1013"/>
      <c r="S86" s="1013"/>
      <c r="T86" s="899" t="s">
        <v>2201</v>
      </c>
      <c r="U86" s="899"/>
      <c r="V86" s="899"/>
      <c r="W86" s="899"/>
      <c r="X86" s="899"/>
      <c r="Y86" s="1056"/>
      <c r="Z86" s="902"/>
      <c r="AA86" s="905"/>
      <c r="AB86" s="902"/>
      <c r="AC86" s="902"/>
      <c r="AD86" s="902"/>
    </row>
    <row customHeight="1" ht="36">
      <c r="A87" s="901"/>
      <c r="B87" s="955">
        <v>70</v>
      </c>
      <c r="C87" s="899" t="s">
        <v>2202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152</v>
      </c>
      <c r="P87" s="1013"/>
      <c r="Q87" s="1013"/>
      <c r="R87" s="1013"/>
      <c r="S87" s="1013"/>
      <c r="T87" s="899" t="s">
        <v>2203</v>
      </c>
      <c r="U87" s="899"/>
      <c r="V87" s="899"/>
      <c r="W87" s="899"/>
      <c r="X87" s="899"/>
      <c r="Y87" s="1056"/>
      <c r="Z87" s="902"/>
      <c r="AA87" s="905"/>
      <c r="AB87" s="902"/>
      <c r="AC87" s="902"/>
      <c r="AD87" s="902"/>
    </row>
    <row customHeight="1" ht="18">
      <c r="A88" s="901"/>
      <c r="B88" s="955">
        <v>71</v>
      </c>
      <c r="C88" s="899" t="s">
        <v>2204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153</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2205</v>
      </c>
      <c r="D89" s="1023" t="s">
        <v>2202</v>
      </c>
      <c r="E89" s="899" t="s">
        <v>2202</v>
      </c>
      <c r="F89" s="899" t="s">
        <v>2168</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677</v>
      </c>
      <c r="U89" s="899" t="s">
        <v>677</v>
      </c>
      <c r="V89" s="899" t="s">
        <v>677</v>
      </c>
      <c r="W89" s="899" t="s">
        <v>677</v>
      </c>
      <c r="X89" s="899"/>
      <c r="Y89" s="1056"/>
      <c r="Z89" s="902"/>
      <c r="AA89" s="905"/>
      <c r="AB89" s="902"/>
      <c r="AC89" s="902"/>
      <c r="AD89" s="902"/>
    </row>
    <row customHeight="1" ht="27">
      <c r="A90" s="901"/>
      <c r="B90" s="955">
        <v>73</v>
      </c>
      <c r="C90" s="899" t="s">
        <v>2206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155</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2204</v>
      </c>
      <c r="E91" s="899" t="s">
        <v>2204</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154</v>
      </c>
      <c r="Q91" s="1013" t="s">
        <v>154</v>
      </c>
      <c r="R91" s="1013"/>
      <c r="S91" s="1013"/>
      <c r="T91" s="899"/>
      <c r="U91" s="899" t="s">
        <v>2207</v>
      </c>
      <c r="V91" s="899" t="s">
        <v>2207</v>
      </c>
      <c r="W91" s="899"/>
      <c r="X91" s="899"/>
      <c r="Y91" s="1056"/>
      <c r="Z91" s="902"/>
      <c r="AA91" s="905"/>
      <c r="AB91" s="902"/>
      <c r="AC91" s="902"/>
      <c r="AD91" s="902"/>
    </row>
    <row customHeight="1" ht="27">
      <c r="A92" s="901"/>
      <c r="B92" s="955">
        <v>75</v>
      </c>
      <c r="C92" s="899"/>
      <c r="D92" s="1023" t="s">
        <v>2205</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155</v>
      </c>
      <c r="Q92" s="1013"/>
      <c r="R92" s="1013"/>
      <c r="S92" s="1013"/>
      <c r="T92" s="899"/>
      <c r="U92" s="899" t="s">
        <v>2208</v>
      </c>
      <c r="V92" s="899"/>
      <c r="W92" s="899"/>
      <c r="X92" s="899"/>
      <c r="Y92" s="1056"/>
      <c r="Z92" s="902"/>
      <c r="AA92" s="905" t="s">
        <v>2209</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2115</v>
      </c>
      <c r="Q93" s="1013"/>
      <c r="R93" s="1013"/>
      <c r="S93" s="1013"/>
      <c r="T93" s="899"/>
      <c r="U93" s="899" t="s">
        <v>2210</v>
      </c>
      <c r="V93" s="899"/>
      <c r="W93" s="899"/>
      <c r="X93" s="899"/>
      <c r="Y93" s="1056"/>
      <c r="Z93" s="902"/>
      <c r="AA93" s="905" t="s">
        <v>2211</v>
      </c>
      <c r="AB93" s="902"/>
      <c r="AC93" s="902"/>
      <c r="AD93" s="902"/>
    </row>
    <row customHeight="1" ht="45">
      <c r="A94" s="901"/>
      <c r="B94" s="955">
        <v>77</v>
      </c>
      <c r="C94" s="899"/>
      <c r="D94" s="1023" t="s">
        <v>2206</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1470</v>
      </c>
      <c r="Q94" s="1013"/>
      <c r="R94" s="1013"/>
      <c r="S94" s="1013"/>
      <c r="T94" s="899"/>
      <c r="U94" s="899" t="s">
        <v>2212</v>
      </c>
      <c r="V94" s="899"/>
      <c r="W94" s="899"/>
      <c r="X94" s="899"/>
      <c r="Y94" s="1056"/>
      <c r="Z94" s="902"/>
      <c r="AA94" s="905" t="s">
        <v>2213</v>
      </c>
      <c r="AB94" s="902"/>
      <c r="AC94" s="902"/>
      <c r="AD94" s="902"/>
    </row>
    <row customHeight="1" ht="99">
      <c r="A95" s="901"/>
      <c r="B95" s="955">
        <v>78</v>
      </c>
      <c r="C95" s="899" t="s">
        <v>2214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1470</v>
      </c>
      <c r="P95" s="1013"/>
      <c r="Q95" s="1013"/>
      <c r="R95" s="1013"/>
      <c r="S95" s="1013"/>
      <c r="T95" s="899" t="s">
        <v>2215</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1476</v>
      </c>
      <c r="P96" s="1013"/>
      <c r="Q96" s="1013"/>
      <c r="R96" s="1013"/>
      <c r="S96" s="1013"/>
      <c r="T96" s="899" t="s">
        <v>2216</v>
      </c>
      <c r="U96" s="899"/>
      <c r="V96" s="899"/>
      <c r="W96" s="899"/>
      <c r="X96" s="899"/>
      <c r="Y96" s="1056"/>
      <c r="Z96" s="902" t="s">
        <v>2217</v>
      </c>
      <c r="AA96" s="905"/>
      <c r="AB96" s="902"/>
      <c r="AC96" s="902"/>
      <c r="AD96" s="902"/>
    </row>
    <row customHeight="1" ht="63">
      <c r="A97" s="901"/>
      <c r="B97" s="955">
        <v>80</v>
      </c>
      <c r="C97" s="899" t="s">
        <v>2218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1488</v>
      </c>
      <c r="P97" s="1013"/>
      <c r="Q97" s="1013"/>
      <c r="R97" s="1013"/>
      <c r="S97" s="1013"/>
      <c r="T97" s="899" t="s">
        <v>2219</v>
      </c>
      <c r="U97" s="899"/>
      <c r="V97" s="899"/>
      <c r="W97" s="899"/>
      <c r="X97" s="899"/>
      <c r="Y97" s="1056"/>
      <c r="Z97" s="902" t="s">
        <v>2220</v>
      </c>
      <c r="AA97" s="905"/>
      <c r="AB97" s="902"/>
      <c r="AC97" s="902"/>
      <c r="AD97" s="902"/>
    </row>
    <row customHeight="1" ht="63">
      <c r="A98" s="901"/>
      <c r="B98" s="955">
        <v>81</v>
      </c>
      <c r="C98" s="899" t="s">
        <v>2221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1502</v>
      </c>
      <c r="P98" s="1013"/>
      <c r="Q98" s="1013"/>
      <c r="R98" s="1013"/>
      <c r="S98" s="1013"/>
      <c r="T98" s="899" t="s">
        <v>2222</v>
      </c>
      <c r="U98" s="899"/>
      <c r="V98" s="899"/>
      <c r="W98" s="899"/>
      <c r="X98" s="899"/>
      <c r="Y98" s="1056"/>
      <c r="Z98" s="902" t="s">
        <v>2220</v>
      </c>
      <c r="AA98" s="905"/>
      <c r="AB98" s="902"/>
      <c r="AC98" s="902"/>
      <c r="AD98" s="902"/>
    </row>
    <row customHeight="1" ht="90">
      <c r="A99" s="901"/>
      <c r="B99" s="955">
        <v>82</v>
      </c>
      <c r="C99" s="899" t="s">
        <v>2223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1514</v>
      </c>
      <c r="P99" s="1013"/>
      <c r="Q99" s="1013"/>
      <c r="R99" s="1013"/>
      <c r="S99" s="1013"/>
      <c r="T99" s="899" t="s">
        <v>2224</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2225</v>
      </c>
      <c r="P100" s="1013"/>
      <c r="Q100" s="1013"/>
      <c r="R100" s="1013"/>
      <c r="S100" s="1013"/>
      <c r="T100" s="899" t="s">
        <v>2226</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2227</v>
      </c>
      <c r="P101" s="1013"/>
      <c r="Q101" s="1013"/>
      <c r="R101" s="1013"/>
      <c r="S101" s="1013"/>
      <c r="T101" s="899" t="s">
        <v>2228</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2229</v>
      </c>
      <c r="D148" s="899" t="s">
        <v>1569</v>
      </c>
      <c r="E148" s="899" t="s">
        <v>1670</v>
      </c>
      <c r="F148" s="899" t="s">
        <v>2230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5617C-3E05-3ECA-D22C-4375E22459B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50" width="3.00390625" customWidth="1"/>
    <col min="10" max="11" style="3647" width="3.00390625" customWidth="1"/>
    <col min="12" max="12" style="365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2233</v>
      </c>
      <c r="M5" s="2659"/>
      <c r="N5" s="2659"/>
      <c r="O5" s="2659"/>
      <c r="P5" s="2659"/>
      <c r="Q5" s="2659"/>
      <c r="R5" s="2659"/>
      <c r="S5" s="2659"/>
      <c r="T5" s="2659"/>
      <c r="U5" s="2659"/>
      <c r="V5" s="1299"/>
      <c r="AD5" s="1211">
        <v>64</v>
      </c>
    </row>
    <row customHeight="1" ht="14.699999999999998">
      <c r="J6" s="432"/>
      <c r="K6" s="432"/>
      <c r="L6" s="26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426</v>
      </c>
      <c r="N9" s="360"/>
      <c r="O9" s="2307" t="str">
        <f>IF(TITLE_DATE_CHANGE_PERIOD="",IF(TITLE_DATE_PR="","",TITLE_DATE_PR),TITLE_DATE_CHANGE_PERIOD)</f>
        <v>45408</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1687</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87</v>
      </c>
      <c r="M15" s="2265" t="s">
        <v>431</v>
      </c>
      <c r="N15" s="357"/>
      <c r="O15" s="2330" t="s">
        <v>2234</v>
      </c>
      <c r="P15" s="2331"/>
      <c r="Q15" s="2331"/>
      <c r="R15" s="2331"/>
      <c r="S15" s="2331"/>
      <c r="T15" s="2331"/>
      <c r="U15" s="2332"/>
      <c r="V15" s="2333" t="s">
        <v>433</v>
      </c>
      <c r="W15" s="2336" t="s">
        <v>1147</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11" customFormat="1" customHeight="1" ht="11.549999999999999">
      <c r="A18" s="1426"/>
      <c r="B18" s="1426"/>
      <c r="C18" s="1426"/>
      <c r="D18" s="1426"/>
      <c r="E18" s="1426"/>
      <c r="F18" s="1418"/>
      <c r="G18" s="1418"/>
      <c r="H18" s="1418"/>
      <c r="I18" s="1302"/>
      <c r="J18" s="1303"/>
      <c r="K18" s="1310">
        <v>1</v>
      </c>
      <c r="L18" s="1333" t="s">
        <v>112</v>
      </c>
      <c r="M18" s="1311" t="s">
        <v>100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415</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2236</v>
      </c>
      <c r="B32" s="1419"/>
      <c r="C32" s="1419"/>
      <c r="D32" s="1419"/>
      <c r="E32" s="1419" t="s">
        <v>107</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233</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2237</v>
      </c>
      <c r="N35" s="2341"/>
      <c r="O35" s="2341"/>
      <c r="P35" s="2341"/>
      <c r="Q35" s="2341"/>
      <c r="R35" s="2341"/>
      <c r="S35" s="2341"/>
      <c r="T35" s="2341"/>
      <c r="U35" s="2341"/>
      <c r="V35" s="2341"/>
      <c r="W35" s="2341"/>
      <c r="X35" s="2341"/>
      <c r="AD35" s="1211">
        <v>27</v>
      </c>
    </row>
    <row customHeight="1" ht="109.19999999999999">
      <c r="H36" s="593"/>
      <c r="I36" s="1359"/>
      <c r="M36" s="2341" t="s">
        <v>2238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7E088-3B69-4921-89B8-BA544E7DA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CCD48-4AB4-DFA2-D997-C378A2AD31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2A99E-55C8-EC75-10A7-C70238671C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FF1FF-49F6-7059-8CBD-9A29CBB9C8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41B7B-115D-02A4-1D15-D83C18F957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A1855-37D5-0079-D73D-E50EDE1AB8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DCCE4-12A6-AA53-F8C6-7ACB11E85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0A37F-73D2-61BC-BDE6-640C423B1D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B90DF-6B0C-3DB9-AA83-93F5EA6937FF}"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2239</v>
      </c>
      <c r="B1" s="2672" t="s">
        <v>2240</v>
      </c>
      <c r="C1" s="2673" t="s">
        <v>2241</v>
      </c>
      <c r="D1" s="2674"/>
      <c r="E1" s="892" t="s">
        <v>2242</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2006</v>
      </c>
      <c r="D5" s="2681" t="s">
        <v>2243</v>
      </c>
      <c r="E5" s="892"/>
    </row>
    <row s="2909"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DD0C7-920F-66BA-D0F5-48E8CD5BE1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6D79E-02A2-2C92-7DFA-9521AF57D1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C5EA1-527B-90EB-ED0A-9E6E55F7B267}"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2244</v>
      </c>
      <c r="B1" s="124" t="s">
        <v>2245</v>
      </c>
      <c r="C1" s="124" t="s">
        <v>2246</v>
      </c>
      <c r="D1" s="124" t="s">
        <v>2247</v>
      </c>
      <c r="E1" s="124" t="s">
        <v>2248</v>
      </c>
      <c r="F1" s="124" t="s">
        <v>2249</v>
      </c>
      <c r="G1" s="124" t="s">
        <v>2250</v>
      </c>
      <c r="H1" s="124" t="s">
        <v>2251</v>
      </c>
      <c r="I1" s="124" t="s">
        <v>2252</v>
      </c>
    </row>
    <row customHeight="1" ht="11.25">
      <c r="A2" s="5361" t="s">
        <v>2253</v>
      </c>
      <c r="B2" s="5361" t="s">
        <v>16</v>
      </c>
      <c r="C2" s="5361" t="s">
        <v>2254</v>
      </c>
      <c r="D2" s="5361" t="s">
        <v>2255</v>
      </c>
      <c r="E2" s="5361" t="s">
        <v>2256</v>
      </c>
      <c r="F2" s="5361" t="s">
        <v>2257</v>
      </c>
      <c r="G2" s="5361" t="s">
        <v>2258</v>
      </c>
      <c r="H2" s="5361" t="s">
        <v>28</v>
      </c>
      <c r="I2" s="5361" t="s">
        <v>810</v>
      </c>
    </row>
    <row customHeight="1" ht="11.25">
      <c r="A3" s="5361" t="s">
        <v>2253</v>
      </c>
      <c r="B3" s="5361" t="s">
        <v>16</v>
      </c>
      <c r="C3" s="5361" t="s">
        <v>2259</v>
      </c>
      <c r="D3" s="5361" t="s">
        <v>2260</v>
      </c>
      <c r="E3" s="5361" t="s">
        <v>2261</v>
      </c>
      <c r="F3" s="5361" t="s">
        <v>2262</v>
      </c>
      <c r="G3" s="5361" t="s">
        <v>2263</v>
      </c>
      <c r="H3" s="5361" t="s">
        <v>28</v>
      </c>
      <c r="I3" s="5361" t="s">
        <v>810</v>
      </c>
    </row>
    <row customHeight="1" ht="11.25">
      <c r="A4" s="5361" t="s">
        <v>2253</v>
      </c>
      <c r="B4" s="5361" t="s">
        <v>16</v>
      </c>
      <c r="C4" s="5361" t="s">
        <v>2264</v>
      </c>
      <c r="D4" s="5361" t="s">
        <v>2265</v>
      </c>
      <c r="E4" s="5361" t="s">
        <v>2266</v>
      </c>
      <c r="F4" s="5361" t="s">
        <v>2262</v>
      </c>
      <c r="G4" s="5361" t="s">
        <v>2267</v>
      </c>
      <c r="H4" s="5361" t="s">
        <v>28</v>
      </c>
      <c r="I4" s="5361" t="s">
        <v>810</v>
      </c>
    </row>
    <row customHeight="1" ht="11.25">
      <c r="A5" s="5361" t="s">
        <v>2253</v>
      </c>
      <c r="B5" s="5361" t="s">
        <v>16</v>
      </c>
      <c r="C5" s="5361" t="s">
        <v>2268</v>
      </c>
      <c r="D5" s="5361" t="s">
        <v>2269</v>
      </c>
      <c r="E5" s="5361" t="s">
        <v>2270</v>
      </c>
      <c r="F5" s="5361" t="s">
        <v>2271</v>
      </c>
      <c r="G5" s="5361" t="s">
        <v>2272</v>
      </c>
      <c r="H5" s="5361" t="s">
        <v>28</v>
      </c>
      <c r="I5" s="5361" t="s">
        <v>810</v>
      </c>
    </row>
    <row customHeight="1" ht="11.25">
      <c r="A6" s="5361" t="s">
        <v>2253</v>
      </c>
      <c r="B6" s="5361" t="s">
        <v>16</v>
      </c>
      <c r="C6" s="5361" t="s">
        <v>2273</v>
      </c>
      <c r="D6" s="5361" t="s">
        <v>2274</v>
      </c>
      <c r="E6" s="5361" t="s">
        <v>2275</v>
      </c>
      <c r="F6" s="5361" t="s">
        <v>2276</v>
      </c>
      <c r="G6" s="5361" t="s">
        <v>28</v>
      </c>
      <c r="H6" s="5361" t="s">
        <v>28</v>
      </c>
      <c r="I6" s="5361" t="s">
        <v>810</v>
      </c>
    </row>
    <row customHeight="1" ht="11.25">
      <c r="A7" s="5361" t="s">
        <v>2253</v>
      </c>
      <c r="B7" s="5361" t="s">
        <v>16</v>
      </c>
      <c r="C7" s="5361" t="s">
        <v>2277</v>
      </c>
      <c r="D7" s="5361" t="s">
        <v>2278</v>
      </c>
      <c r="E7" s="5361" t="s">
        <v>2279</v>
      </c>
      <c r="F7" s="5361" t="s">
        <v>2280</v>
      </c>
      <c r="G7" s="5361" t="s">
        <v>28</v>
      </c>
      <c r="H7" s="5361" t="s">
        <v>28</v>
      </c>
      <c r="I7" s="5361" t="s">
        <v>810</v>
      </c>
    </row>
    <row customHeight="1" ht="11.25">
      <c r="A8" s="5361" t="s">
        <v>2253</v>
      </c>
      <c r="B8" s="5361" t="s">
        <v>16</v>
      </c>
      <c r="C8" s="5361" t="s">
        <v>2281</v>
      </c>
      <c r="D8" s="5361" t="s">
        <v>2282</v>
      </c>
      <c r="E8" s="5361" t="s">
        <v>2283</v>
      </c>
      <c r="F8" s="5361" t="s">
        <v>2284</v>
      </c>
      <c r="G8" s="5361" t="s">
        <v>2285</v>
      </c>
      <c r="H8" s="5361" t="s">
        <v>28</v>
      </c>
      <c r="I8" s="5361" t="s">
        <v>810</v>
      </c>
    </row>
    <row customHeight="1" ht="11.25">
      <c r="A9" s="5361" t="s">
        <v>2253</v>
      </c>
      <c r="B9" s="5361" t="s">
        <v>16</v>
      </c>
      <c r="C9" s="5361" t="s">
        <v>2286</v>
      </c>
      <c r="D9" s="5361" t="s">
        <v>2287</v>
      </c>
      <c r="E9" s="5361" t="s">
        <v>2288</v>
      </c>
      <c r="F9" s="5361" t="s">
        <v>2257</v>
      </c>
      <c r="G9" s="5361" t="s">
        <v>2289</v>
      </c>
      <c r="H9" s="5361" t="s">
        <v>28</v>
      </c>
      <c r="I9" s="5361" t="s">
        <v>810</v>
      </c>
    </row>
    <row customHeight="1" ht="11.25">
      <c r="A10" s="5361" t="s">
        <v>2253</v>
      </c>
      <c r="B10" s="5361" t="s">
        <v>16</v>
      </c>
      <c r="C10" s="5361" t="s">
        <v>2290</v>
      </c>
      <c r="D10" s="5361" t="s">
        <v>2291</v>
      </c>
      <c r="E10" s="5361" t="s">
        <v>2292</v>
      </c>
      <c r="F10" s="5361" t="s">
        <v>2262</v>
      </c>
      <c r="G10" s="5361" t="s">
        <v>28</v>
      </c>
      <c r="H10" s="5361" t="s">
        <v>28</v>
      </c>
      <c r="I10" s="5361" t="s">
        <v>810</v>
      </c>
    </row>
    <row customHeight="1" ht="11.25">
      <c r="A11" s="5361" t="s">
        <v>2253</v>
      </c>
      <c r="B11" s="5361" t="s">
        <v>16</v>
      </c>
      <c r="C11" s="5361" t="s">
        <v>2293</v>
      </c>
      <c r="D11" s="5361" t="s">
        <v>2294</v>
      </c>
      <c r="E11" s="5361" t="s">
        <v>2295</v>
      </c>
      <c r="F11" s="5361" t="s">
        <v>2296</v>
      </c>
      <c r="G11" s="5361" t="s">
        <v>2297</v>
      </c>
      <c r="H11" s="5361" t="s">
        <v>28</v>
      </c>
      <c r="I11" s="5361" t="s">
        <v>810</v>
      </c>
    </row>
    <row customHeight="1" ht="11.25">
      <c r="A12" s="5361" t="s">
        <v>2253</v>
      </c>
      <c r="B12" s="5361" t="s">
        <v>16</v>
      </c>
      <c r="C12" s="5361" t="s">
        <v>2298</v>
      </c>
      <c r="D12" s="5361" t="s">
        <v>2299</v>
      </c>
      <c r="E12" s="5361" t="s">
        <v>2300</v>
      </c>
      <c r="F12" s="5361" t="s">
        <v>2301</v>
      </c>
      <c r="G12" s="5361" t="s">
        <v>2302</v>
      </c>
      <c r="H12" s="5361" t="s">
        <v>28</v>
      </c>
      <c r="I12" s="5361" t="s">
        <v>810</v>
      </c>
    </row>
    <row customHeight="1" ht="11.25">
      <c r="A13" s="5361" t="s">
        <v>2253</v>
      </c>
      <c r="B13" s="5361" t="s">
        <v>16</v>
      </c>
      <c r="C13" s="5361" t="s">
        <v>2303</v>
      </c>
      <c r="D13" s="5361" t="s">
        <v>2304</v>
      </c>
      <c r="E13" s="5361" t="s">
        <v>2305</v>
      </c>
      <c r="F13" s="5361" t="s">
        <v>2306</v>
      </c>
      <c r="G13" s="5361" t="s">
        <v>2307</v>
      </c>
      <c r="H13" s="5361" t="s">
        <v>28</v>
      </c>
      <c r="I13" s="5361" t="s">
        <v>810</v>
      </c>
    </row>
    <row customHeight="1" ht="11.25">
      <c r="A14" s="5361" t="s">
        <v>2253</v>
      </c>
      <c r="B14" s="5361" t="s">
        <v>16</v>
      </c>
      <c r="C14" s="5361" t="s">
        <v>2308</v>
      </c>
      <c r="D14" s="5361" t="s">
        <v>2309</v>
      </c>
      <c r="E14" s="5361" t="s">
        <v>2310</v>
      </c>
      <c r="F14" s="5361" t="s">
        <v>2311</v>
      </c>
      <c r="G14" s="5361" t="s">
        <v>28</v>
      </c>
      <c r="H14" s="5361" t="s">
        <v>28</v>
      </c>
      <c r="I14" s="5361" t="s">
        <v>810</v>
      </c>
    </row>
    <row customHeight="1" ht="11.25">
      <c r="A15" s="5361" t="s">
        <v>2253</v>
      </c>
      <c r="B15" s="5361" t="s">
        <v>16</v>
      </c>
      <c r="C15" s="5361" t="s">
        <v>2312</v>
      </c>
      <c r="D15" s="5361" t="s">
        <v>2313</v>
      </c>
      <c r="E15" s="5361" t="s">
        <v>2314</v>
      </c>
      <c r="F15" s="5361" t="s">
        <v>2315</v>
      </c>
      <c r="G15" s="5361" t="s">
        <v>2316</v>
      </c>
      <c r="H15" s="5361" t="s">
        <v>28</v>
      </c>
      <c r="I15" s="5361" t="s">
        <v>810</v>
      </c>
    </row>
    <row customHeight="1" ht="11.25">
      <c r="A16" s="5361" t="s">
        <v>2253</v>
      </c>
      <c r="B16" s="5361" t="s">
        <v>16</v>
      </c>
      <c r="C16" s="5361" t="s">
        <v>2317</v>
      </c>
      <c r="D16" s="5361" t="s">
        <v>2318</v>
      </c>
      <c r="E16" s="5361" t="s">
        <v>2319</v>
      </c>
      <c r="F16" s="5361" t="s">
        <v>2320</v>
      </c>
      <c r="G16" s="5361" t="s">
        <v>2321</v>
      </c>
      <c r="H16" s="5361" t="s">
        <v>28</v>
      </c>
      <c r="I16" s="5361" t="s">
        <v>810</v>
      </c>
    </row>
    <row customHeight="1" ht="11.25">
      <c r="A17" s="5361" t="s">
        <v>2253</v>
      </c>
      <c r="B17" s="5361" t="s">
        <v>16</v>
      </c>
      <c r="C17" s="5361" t="s">
        <v>2322</v>
      </c>
      <c r="D17" s="5361" t="s">
        <v>2323</v>
      </c>
      <c r="E17" s="5361" t="s">
        <v>2324</v>
      </c>
      <c r="F17" s="5361" t="s">
        <v>2284</v>
      </c>
      <c r="G17" s="5361" t="s">
        <v>2325</v>
      </c>
      <c r="H17" s="5361" t="s">
        <v>28</v>
      </c>
      <c r="I17" s="5361" t="s">
        <v>810</v>
      </c>
    </row>
    <row customHeight="1" ht="11.25">
      <c r="A18" s="5361" t="s">
        <v>2253</v>
      </c>
      <c r="B18" s="5361" t="s">
        <v>16</v>
      </c>
      <c r="C18" s="5361" t="s">
        <v>2326</v>
      </c>
      <c r="D18" s="5361" t="s">
        <v>2327</v>
      </c>
      <c r="E18" s="5361" t="s">
        <v>2328</v>
      </c>
      <c r="F18" s="5361" t="s">
        <v>2271</v>
      </c>
      <c r="G18" s="5361" t="s">
        <v>2329</v>
      </c>
      <c r="H18" s="5361" t="s">
        <v>28</v>
      </c>
      <c r="I18" s="5361" t="s">
        <v>810</v>
      </c>
    </row>
    <row customHeight="1" ht="11.25">
      <c r="A19" s="5361" t="s">
        <v>2253</v>
      </c>
      <c r="B19" s="5361" t="s">
        <v>16</v>
      </c>
      <c r="C19" s="5361" t="s">
        <v>2330</v>
      </c>
      <c r="D19" s="5361" t="s">
        <v>2331</v>
      </c>
      <c r="E19" s="5361" t="s">
        <v>2332</v>
      </c>
      <c r="F19" s="5361" t="s">
        <v>2296</v>
      </c>
      <c r="G19" s="5361" t="s">
        <v>2333</v>
      </c>
      <c r="H19" s="5361" t="s">
        <v>28</v>
      </c>
      <c r="I19" s="5361" t="s">
        <v>810</v>
      </c>
    </row>
    <row customHeight="1" ht="11.25">
      <c r="A20" s="5361" t="s">
        <v>2253</v>
      </c>
      <c r="B20" s="5361" t="s">
        <v>16</v>
      </c>
      <c r="C20" s="5361" t="s">
        <v>2334</v>
      </c>
      <c r="D20" s="5361" t="s">
        <v>2335</v>
      </c>
      <c r="E20" s="5361" t="s">
        <v>2336</v>
      </c>
      <c r="F20" s="5361" t="s">
        <v>2296</v>
      </c>
      <c r="G20" s="5361" t="s">
        <v>2337</v>
      </c>
      <c r="H20" s="5361" t="s">
        <v>28</v>
      </c>
      <c r="I20" s="5361" t="s">
        <v>810</v>
      </c>
    </row>
    <row customHeight="1" ht="11.25">
      <c r="A21" s="5361" t="s">
        <v>2253</v>
      </c>
      <c r="B21" s="5361" t="s">
        <v>16</v>
      </c>
      <c r="C21" s="5361" t="s">
        <v>2338</v>
      </c>
      <c r="D21" s="5361" t="s">
        <v>2339</v>
      </c>
      <c r="E21" s="5361" t="s">
        <v>2340</v>
      </c>
      <c r="F21" s="5361" t="s">
        <v>2284</v>
      </c>
      <c r="G21" s="5361" t="s">
        <v>2341</v>
      </c>
      <c r="H21" s="5361" t="s">
        <v>28</v>
      </c>
      <c r="I21" s="5361" t="s">
        <v>810</v>
      </c>
    </row>
    <row customHeight="1" ht="11.25">
      <c r="A22" s="5361" t="s">
        <v>2253</v>
      </c>
      <c r="B22" s="5361" t="s">
        <v>16</v>
      </c>
      <c r="C22" s="5361" t="s">
        <v>2342</v>
      </c>
      <c r="D22" s="5361" t="s">
        <v>2343</v>
      </c>
      <c r="E22" s="5361" t="s">
        <v>2344</v>
      </c>
      <c r="F22" s="5361" t="s">
        <v>2345</v>
      </c>
      <c r="G22" s="5361" t="s">
        <v>2346</v>
      </c>
      <c r="H22" s="5361" t="s">
        <v>28</v>
      </c>
      <c r="I22" s="5361" t="s">
        <v>810</v>
      </c>
    </row>
    <row customHeight="1" ht="11.25">
      <c r="A23" s="5361" t="s">
        <v>2253</v>
      </c>
      <c r="B23" s="5361" t="s">
        <v>16</v>
      </c>
      <c r="C23" s="5361" t="s">
        <v>2347</v>
      </c>
      <c r="D23" s="5361" t="s">
        <v>2348</v>
      </c>
      <c r="E23" s="5361" t="s">
        <v>2349</v>
      </c>
      <c r="F23" s="5361" t="s">
        <v>2350</v>
      </c>
      <c r="G23" s="5361" t="s">
        <v>2351</v>
      </c>
      <c r="H23" s="5361" t="s">
        <v>28</v>
      </c>
      <c r="I23" s="5361" t="s">
        <v>810</v>
      </c>
    </row>
    <row customHeight="1" ht="11.25">
      <c r="A24" s="5361" t="s">
        <v>2253</v>
      </c>
      <c r="B24" s="5361" t="s">
        <v>16</v>
      </c>
      <c r="C24" s="5361" t="s">
        <v>2352</v>
      </c>
      <c r="D24" s="5361" t="s">
        <v>2353</v>
      </c>
      <c r="E24" s="5361" t="s">
        <v>2354</v>
      </c>
      <c r="F24" s="5361" t="s">
        <v>578</v>
      </c>
      <c r="G24" s="5361" t="s">
        <v>2355</v>
      </c>
      <c r="H24" s="5361" t="s">
        <v>28</v>
      </c>
      <c r="I24" s="5361" t="s">
        <v>810</v>
      </c>
    </row>
    <row customHeight="1" ht="11.25">
      <c r="A25" s="5361" t="s">
        <v>2253</v>
      </c>
      <c r="B25" s="5361" t="s">
        <v>16</v>
      </c>
      <c r="C25" s="5361" t="s">
        <v>2356</v>
      </c>
      <c r="D25" s="5361" t="s">
        <v>2357</v>
      </c>
      <c r="E25" s="5361" t="s">
        <v>2358</v>
      </c>
      <c r="F25" s="5361" t="s">
        <v>578</v>
      </c>
      <c r="G25" s="5361" t="s">
        <v>2359</v>
      </c>
      <c r="H25" s="5361" t="s">
        <v>28</v>
      </c>
      <c r="I25" s="5361" t="s">
        <v>810</v>
      </c>
    </row>
    <row customHeight="1" ht="11.25">
      <c r="A26" s="5361" t="s">
        <v>2253</v>
      </c>
      <c r="B26" s="5361" t="s">
        <v>16</v>
      </c>
      <c r="C26" s="5361" t="s">
        <v>2360</v>
      </c>
      <c r="D26" s="5361" t="s">
        <v>2361</v>
      </c>
      <c r="E26" s="5361" t="s">
        <v>2362</v>
      </c>
      <c r="F26" s="5361" t="s">
        <v>578</v>
      </c>
      <c r="G26" s="5361" t="s">
        <v>2363</v>
      </c>
      <c r="H26" s="5361" t="s">
        <v>28</v>
      </c>
      <c r="I26" s="5361" t="s">
        <v>810</v>
      </c>
    </row>
    <row customHeight="1" ht="11.25">
      <c r="A27" s="5361" t="s">
        <v>2253</v>
      </c>
      <c r="B27" s="5361" t="s">
        <v>16</v>
      </c>
      <c r="C27" s="5361" t="s">
        <v>2364</v>
      </c>
      <c r="D27" s="5361" t="s">
        <v>2365</v>
      </c>
      <c r="E27" s="5361" t="s">
        <v>2366</v>
      </c>
      <c r="F27" s="5361" t="s">
        <v>578</v>
      </c>
      <c r="G27" s="5361" t="s">
        <v>2367</v>
      </c>
      <c r="H27" s="5361" t="s">
        <v>28</v>
      </c>
      <c r="I27" s="5361" t="s">
        <v>810</v>
      </c>
    </row>
    <row customHeight="1" ht="11.25">
      <c r="A28" s="5361" t="s">
        <v>2253</v>
      </c>
      <c r="B28" s="5361" t="s">
        <v>16</v>
      </c>
      <c r="C28" s="5361" t="s">
        <v>2368</v>
      </c>
      <c r="D28" s="5361" t="s">
        <v>2369</v>
      </c>
      <c r="E28" s="5361" t="s">
        <v>2349</v>
      </c>
      <c r="F28" s="5361" t="s">
        <v>2370</v>
      </c>
      <c r="G28" s="5361" t="s">
        <v>2351</v>
      </c>
      <c r="H28" s="5361" t="s">
        <v>28</v>
      </c>
      <c r="I28" s="5361" t="s">
        <v>810</v>
      </c>
    </row>
    <row customHeight="1" ht="11.25">
      <c r="A29" s="5361" t="s">
        <v>2253</v>
      </c>
      <c r="B29" s="5361" t="s">
        <v>16</v>
      </c>
      <c r="C29" s="5361" t="s">
        <v>2371</v>
      </c>
      <c r="D29" s="5361" t="s">
        <v>2372</v>
      </c>
      <c r="E29" s="5361" t="s">
        <v>2373</v>
      </c>
      <c r="F29" s="5361" t="s">
        <v>2271</v>
      </c>
      <c r="G29" s="5361" t="s">
        <v>2374</v>
      </c>
      <c r="H29" s="5361" t="s">
        <v>28</v>
      </c>
      <c r="I29" s="5361" t="s">
        <v>810</v>
      </c>
    </row>
    <row customHeight="1" ht="11.25">
      <c r="A30" s="5361" t="s">
        <v>2253</v>
      </c>
      <c r="B30" s="5361" t="s">
        <v>16</v>
      </c>
      <c r="C30" s="5361" t="s">
        <v>2375</v>
      </c>
      <c r="D30" s="5361" t="s">
        <v>2376</v>
      </c>
      <c r="E30" s="5361" t="s">
        <v>2377</v>
      </c>
      <c r="F30" s="5361" t="s">
        <v>2271</v>
      </c>
      <c r="G30" s="5361" t="s">
        <v>2378</v>
      </c>
      <c r="H30" s="5361" t="s">
        <v>28</v>
      </c>
      <c r="I30" s="5361" t="s">
        <v>810</v>
      </c>
    </row>
    <row customHeight="1" ht="11.25">
      <c r="A31" s="5361" t="s">
        <v>2253</v>
      </c>
      <c r="B31" s="5361" t="s">
        <v>16</v>
      </c>
      <c r="C31" s="5361" t="s">
        <v>2379</v>
      </c>
      <c r="D31" s="5361" t="s">
        <v>2380</v>
      </c>
      <c r="E31" s="5361" t="s">
        <v>2381</v>
      </c>
      <c r="F31" s="5361" t="s">
        <v>2382</v>
      </c>
      <c r="G31" s="5361" t="s">
        <v>2383</v>
      </c>
      <c r="H31" s="5361" t="s">
        <v>28</v>
      </c>
      <c r="I31" s="5361" t="s">
        <v>810</v>
      </c>
    </row>
    <row customHeight="1" ht="11.25">
      <c r="A32" s="5361" t="s">
        <v>2253</v>
      </c>
      <c r="B32" s="5361" t="s">
        <v>16</v>
      </c>
      <c r="C32" s="5361" t="s">
        <v>2384</v>
      </c>
      <c r="D32" s="5361" t="s">
        <v>2385</v>
      </c>
      <c r="E32" s="5361" t="s">
        <v>2386</v>
      </c>
      <c r="F32" s="5361" t="s">
        <v>2387</v>
      </c>
      <c r="G32" s="5361" t="s">
        <v>2388</v>
      </c>
      <c r="H32" s="5361" t="s">
        <v>28</v>
      </c>
      <c r="I32" s="5361" t="s">
        <v>810</v>
      </c>
    </row>
    <row customHeight="1" ht="11.25">
      <c r="A33" s="5361" t="s">
        <v>2253</v>
      </c>
      <c r="B33" s="5361" t="s">
        <v>16</v>
      </c>
      <c r="C33" s="5361" t="s">
        <v>2389</v>
      </c>
      <c r="D33" s="5361" t="s">
        <v>2390</v>
      </c>
      <c r="E33" s="5361" t="s">
        <v>2391</v>
      </c>
      <c r="F33" s="5361" t="s">
        <v>2392</v>
      </c>
      <c r="G33" s="5361" t="s">
        <v>2393</v>
      </c>
      <c r="H33" s="5361" t="s">
        <v>28</v>
      </c>
      <c r="I33" s="5361" t="s">
        <v>810</v>
      </c>
    </row>
    <row customHeight="1" ht="11.25">
      <c r="A34" s="5361" t="s">
        <v>2253</v>
      </c>
      <c r="B34" s="5361" t="s">
        <v>16</v>
      </c>
      <c r="C34" s="5361" t="s">
        <v>2394</v>
      </c>
      <c r="D34" s="5361" t="s">
        <v>2395</v>
      </c>
      <c r="E34" s="5361" t="s">
        <v>2396</v>
      </c>
      <c r="F34" s="5361" t="s">
        <v>2397</v>
      </c>
      <c r="G34" s="5361" t="s">
        <v>2398</v>
      </c>
      <c r="H34" s="5361" t="s">
        <v>28</v>
      </c>
      <c r="I34" s="5361" t="s">
        <v>810</v>
      </c>
    </row>
    <row customHeight="1" ht="11.25">
      <c r="A35" s="5361" t="s">
        <v>2253</v>
      </c>
      <c r="B35" s="5361" t="s">
        <v>16</v>
      </c>
      <c r="C35" s="5361" t="s">
        <v>2399</v>
      </c>
      <c r="D35" s="5361" t="s">
        <v>2400</v>
      </c>
      <c r="E35" s="5361" t="s">
        <v>2401</v>
      </c>
      <c r="F35" s="5361" t="s">
        <v>2402</v>
      </c>
      <c r="G35" s="5361" t="s">
        <v>2403</v>
      </c>
      <c r="H35" s="5361" t="s">
        <v>28</v>
      </c>
      <c r="I35" s="5361" t="s">
        <v>810</v>
      </c>
    </row>
    <row customHeight="1" ht="11.25">
      <c r="A36" s="5361" t="s">
        <v>2253</v>
      </c>
      <c r="B36" s="5361" t="s">
        <v>16</v>
      </c>
      <c r="C36" s="5361" t="s">
        <v>2404</v>
      </c>
      <c r="D36" s="5361" t="s">
        <v>2405</v>
      </c>
      <c r="E36" s="5361" t="s">
        <v>2406</v>
      </c>
      <c r="F36" s="5361" t="s">
        <v>2284</v>
      </c>
      <c r="G36" s="5361" t="s">
        <v>2407</v>
      </c>
      <c r="H36" s="5361" t="s">
        <v>28</v>
      </c>
      <c r="I36" s="5361" t="s">
        <v>810</v>
      </c>
    </row>
    <row customHeight="1" ht="11.25">
      <c r="A37" s="5361" t="s">
        <v>2253</v>
      </c>
      <c r="B37" s="5361" t="s">
        <v>16</v>
      </c>
      <c r="C37" s="5361" t="s">
        <v>2408</v>
      </c>
      <c r="D37" s="5361" t="s">
        <v>2409</v>
      </c>
      <c r="E37" s="5361" t="s">
        <v>2275</v>
      </c>
      <c r="F37" s="5361" t="s">
        <v>2410</v>
      </c>
      <c r="G37" s="5361" t="s">
        <v>2411</v>
      </c>
      <c r="H37" s="5361" t="s">
        <v>28</v>
      </c>
      <c r="I37" s="5361" t="s">
        <v>810</v>
      </c>
    </row>
    <row customHeight="1" ht="11.25">
      <c r="A38" s="5361" t="s">
        <v>2253</v>
      </c>
      <c r="B38" s="5361" t="s">
        <v>16</v>
      </c>
      <c r="C38" s="5361" t="s">
        <v>2412</v>
      </c>
      <c r="D38" s="5361" t="s">
        <v>2413</v>
      </c>
      <c r="E38" s="5361" t="s">
        <v>2414</v>
      </c>
      <c r="F38" s="5361" t="s">
        <v>2271</v>
      </c>
      <c r="G38" s="5361" t="s">
        <v>2415</v>
      </c>
      <c r="H38" s="5361" t="s">
        <v>28</v>
      </c>
      <c r="I38" s="5361" t="s">
        <v>810</v>
      </c>
    </row>
    <row customHeight="1" ht="11.25">
      <c r="A39" s="5361" t="s">
        <v>2253</v>
      </c>
      <c r="B39" s="5361" t="s">
        <v>16</v>
      </c>
      <c r="C39" s="5361" t="s">
        <v>2416</v>
      </c>
      <c r="D39" s="5361" t="s">
        <v>2417</v>
      </c>
      <c r="E39" s="5361" t="s">
        <v>2418</v>
      </c>
      <c r="F39" s="5361" t="s">
        <v>2419</v>
      </c>
      <c r="G39" s="5361" t="s">
        <v>2420</v>
      </c>
      <c r="H39" s="5361" t="s">
        <v>28</v>
      </c>
      <c r="I39" s="5361" t="s">
        <v>810</v>
      </c>
    </row>
    <row customHeight="1" ht="11.25">
      <c r="A40" s="5361" t="s">
        <v>2253</v>
      </c>
      <c r="B40" s="5361" t="s">
        <v>16</v>
      </c>
      <c r="C40" s="5361" t="s">
        <v>2421</v>
      </c>
      <c r="D40" s="5361" t="s">
        <v>2422</v>
      </c>
      <c r="E40" s="5361" t="s">
        <v>2423</v>
      </c>
      <c r="F40" s="5361" t="s">
        <v>2284</v>
      </c>
      <c r="G40" s="5361" t="s">
        <v>28</v>
      </c>
      <c r="H40" s="5361" t="s">
        <v>28</v>
      </c>
      <c r="I40" s="5361" t="s">
        <v>810</v>
      </c>
    </row>
    <row customHeight="1" ht="11.25">
      <c r="A41" s="5361" t="s">
        <v>2253</v>
      </c>
      <c r="B41" s="5361" t="s">
        <v>16</v>
      </c>
      <c r="C41" s="5361" t="s">
        <v>2424</v>
      </c>
      <c r="D41" s="5361" t="s">
        <v>2425</v>
      </c>
      <c r="E41" s="5361" t="s">
        <v>2426</v>
      </c>
      <c r="F41" s="5361" t="s">
        <v>2427</v>
      </c>
      <c r="G41" s="5361" t="s">
        <v>2428</v>
      </c>
      <c r="H41" s="5361" t="s">
        <v>28</v>
      </c>
      <c r="I41" s="5361" t="s">
        <v>810</v>
      </c>
    </row>
    <row customHeight="1" ht="11.25">
      <c r="A42" s="5361" t="s">
        <v>2253</v>
      </c>
      <c r="B42" s="5361" t="s">
        <v>16</v>
      </c>
      <c r="C42" s="5361" t="s">
        <v>2429</v>
      </c>
      <c r="D42" s="5361" t="s">
        <v>2430</v>
      </c>
      <c r="E42" s="5361" t="s">
        <v>2431</v>
      </c>
      <c r="F42" s="5361" t="s">
        <v>2320</v>
      </c>
      <c r="G42" s="5361" t="s">
        <v>2432</v>
      </c>
      <c r="H42" s="5361" t="s">
        <v>28</v>
      </c>
      <c r="I42" s="5361" t="s">
        <v>810</v>
      </c>
    </row>
    <row customHeight="1" ht="11.25">
      <c r="A43" s="5361" t="s">
        <v>2253</v>
      </c>
      <c r="B43" s="5361" t="s">
        <v>16</v>
      </c>
      <c r="C43" s="5361" t="s">
        <v>2433</v>
      </c>
      <c r="D43" s="5361" t="s">
        <v>2434</v>
      </c>
      <c r="E43" s="5361" t="s">
        <v>2435</v>
      </c>
      <c r="F43" s="5361" t="s">
        <v>2436</v>
      </c>
      <c r="G43" s="5361" t="s">
        <v>2437</v>
      </c>
      <c r="H43" s="5361" t="s">
        <v>28</v>
      </c>
      <c r="I43" s="5361" t="s">
        <v>810</v>
      </c>
    </row>
    <row customHeight="1" ht="11.25">
      <c r="A44" s="5361" t="s">
        <v>2253</v>
      </c>
      <c r="B44" s="5361" t="s">
        <v>16</v>
      </c>
      <c r="C44" s="5361" t="s">
        <v>2438</v>
      </c>
      <c r="D44" s="5361" t="s">
        <v>2439</v>
      </c>
      <c r="E44" s="5361" t="s">
        <v>2440</v>
      </c>
      <c r="F44" s="5361" t="s">
        <v>2306</v>
      </c>
      <c r="G44" s="5361" t="s">
        <v>28</v>
      </c>
      <c r="H44" s="5361" t="s">
        <v>28</v>
      </c>
      <c r="I44" s="5361" t="s">
        <v>810</v>
      </c>
    </row>
    <row customHeight="1" ht="11.25">
      <c r="A45" s="5361" t="s">
        <v>2253</v>
      </c>
      <c r="B45" s="5361" t="s">
        <v>16</v>
      </c>
      <c r="C45" s="5361" t="s">
        <v>2441</v>
      </c>
      <c r="D45" s="5361" t="s">
        <v>2442</v>
      </c>
      <c r="E45" s="5361" t="s">
        <v>2443</v>
      </c>
      <c r="F45" s="5361" t="s">
        <v>2271</v>
      </c>
      <c r="G45" s="5361" t="s">
        <v>28</v>
      </c>
      <c r="H45" s="5361" t="s">
        <v>28</v>
      </c>
      <c r="I45" s="5361" t="s">
        <v>810</v>
      </c>
    </row>
    <row customHeight="1" ht="11.25">
      <c r="A46" s="5361" t="s">
        <v>2253</v>
      </c>
      <c r="B46" s="5361" t="s">
        <v>16</v>
      </c>
      <c r="C46" s="5361" t="s">
        <v>2444</v>
      </c>
      <c r="D46" s="5361" t="s">
        <v>2445</v>
      </c>
      <c r="E46" s="5361" t="s">
        <v>2446</v>
      </c>
      <c r="F46" s="5361" t="s">
        <v>2296</v>
      </c>
      <c r="G46" s="5361" t="s">
        <v>2447</v>
      </c>
      <c r="H46" s="5361" t="s">
        <v>28</v>
      </c>
      <c r="I46" s="5361" t="s">
        <v>810</v>
      </c>
    </row>
    <row customHeight="1" ht="11.25">
      <c r="A47" s="5361" t="s">
        <v>2253</v>
      </c>
      <c r="B47" s="5361" t="s">
        <v>16</v>
      </c>
      <c r="C47" s="5361" t="s">
        <v>2448</v>
      </c>
      <c r="D47" s="5361" t="s">
        <v>2449</v>
      </c>
      <c r="E47" s="5361" t="s">
        <v>2450</v>
      </c>
      <c r="F47" s="5361" t="s">
        <v>2451</v>
      </c>
      <c r="G47" s="5361" t="s">
        <v>2452</v>
      </c>
      <c r="H47" s="5361" t="s">
        <v>28</v>
      </c>
      <c r="I47" s="5361" t="s">
        <v>810</v>
      </c>
    </row>
    <row customHeight="1" ht="11.25">
      <c r="A48" s="5361" t="s">
        <v>2253</v>
      </c>
      <c r="B48" s="5361" t="s">
        <v>16</v>
      </c>
      <c r="C48" s="5361" t="s">
        <v>2453</v>
      </c>
      <c r="D48" s="5361" t="s">
        <v>2454</v>
      </c>
      <c r="E48" s="5361" t="s">
        <v>2455</v>
      </c>
      <c r="F48" s="5361" t="s">
        <v>2257</v>
      </c>
      <c r="G48" s="5361" t="s">
        <v>2456</v>
      </c>
      <c r="H48" s="5361" t="s">
        <v>28</v>
      </c>
      <c r="I48" s="5361" t="s">
        <v>810</v>
      </c>
    </row>
    <row customHeight="1" ht="11.25">
      <c r="A49" s="5361" t="s">
        <v>2253</v>
      </c>
      <c r="B49" s="5361" t="s">
        <v>16</v>
      </c>
      <c r="C49" s="5361" t="s">
        <v>2457</v>
      </c>
      <c r="D49" s="5361" t="s">
        <v>2458</v>
      </c>
      <c r="E49" s="5361" t="s">
        <v>2459</v>
      </c>
      <c r="F49" s="5361" t="s">
        <v>2271</v>
      </c>
      <c r="G49" s="5361" t="s">
        <v>28</v>
      </c>
      <c r="H49" s="5361" t="s">
        <v>28</v>
      </c>
      <c r="I49" s="5361" t="s">
        <v>810</v>
      </c>
    </row>
    <row customHeight="1" ht="11.25">
      <c r="A50" s="5361" t="s">
        <v>2253</v>
      </c>
      <c r="B50" s="5361" t="s">
        <v>16</v>
      </c>
      <c r="C50" s="5361" t="s">
        <v>2460</v>
      </c>
      <c r="D50" s="5361" t="s">
        <v>2461</v>
      </c>
      <c r="E50" s="5361" t="s">
        <v>2462</v>
      </c>
      <c r="F50" s="5361" t="s">
        <v>2397</v>
      </c>
      <c r="G50" s="5361" t="s">
        <v>2463</v>
      </c>
      <c r="H50" s="5361" t="s">
        <v>28</v>
      </c>
      <c r="I50" s="5361" t="s">
        <v>810</v>
      </c>
    </row>
    <row customHeight="1" ht="11.25">
      <c r="A51" s="5361" t="s">
        <v>2253</v>
      </c>
      <c r="B51" s="5361" t="s">
        <v>16</v>
      </c>
      <c r="C51" s="5361" t="s">
        <v>2464</v>
      </c>
      <c r="D51" s="5361" t="s">
        <v>2465</v>
      </c>
      <c r="E51" s="5361" t="s">
        <v>2466</v>
      </c>
      <c r="F51" s="5361" t="s">
        <v>2271</v>
      </c>
      <c r="G51" s="5361" t="s">
        <v>28</v>
      </c>
      <c r="H51" s="5361" t="s">
        <v>28</v>
      </c>
      <c r="I51" s="5361" t="s">
        <v>810</v>
      </c>
    </row>
    <row customHeight="1" ht="11.25">
      <c r="A52" s="5361" t="s">
        <v>2253</v>
      </c>
      <c r="B52" s="5361" t="s">
        <v>16</v>
      </c>
      <c r="C52" s="5361" t="s">
        <v>2467</v>
      </c>
      <c r="D52" s="5361" t="s">
        <v>2468</v>
      </c>
      <c r="E52" s="5361" t="s">
        <v>2469</v>
      </c>
      <c r="F52" s="5361" t="s">
        <v>2301</v>
      </c>
      <c r="G52" s="5361" t="s">
        <v>2470</v>
      </c>
      <c r="H52" s="5361" t="s">
        <v>28</v>
      </c>
      <c r="I52" s="5361" t="s">
        <v>810</v>
      </c>
    </row>
    <row customHeight="1" ht="11.25">
      <c r="A53" s="5361" t="s">
        <v>2253</v>
      </c>
      <c r="B53" s="5361" t="s">
        <v>16</v>
      </c>
      <c r="C53" s="5361" t="s">
        <v>2471</v>
      </c>
      <c r="D53" s="5361" t="s">
        <v>2472</v>
      </c>
      <c r="E53" s="5361" t="s">
        <v>2473</v>
      </c>
      <c r="F53" s="5361" t="s">
        <v>2262</v>
      </c>
      <c r="G53" s="5361" t="s">
        <v>2474</v>
      </c>
      <c r="H53" s="5361" t="s">
        <v>28</v>
      </c>
      <c r="I53" s="5361" t="s">
        <v>810</v>
      </c>
    </row>
    <row customHeight="1" ht="11.25">
      <c r="A54" s="5361" t="s">
        <v>2253</v>
      </c>
      <c r="B54" s="5361" t="s">
        <v>16</v>
      </c>
      <c r="C54" s="5361" t="s">
        <v>2475</v>
      </c>
      <c r="D54" s="5361" t="s">
        <v>2476</v>
      </c>
      <c r="E54" s="5361" t="s">
        <v>2477</v>
      </c>
      <c r="F54" s="5361" t="s">
        <v>2301</v>
      </c>
      <c r="G54" s="5361" t="s">
        <v>2478</v>
      </c>
      <c r="H54" s="5361" t="s">
        <v>28</v>
      </c>
      <c r="I54" s="5361" t="s">
        <v>810</v>
      </c>
    </row>
    <row customHeight="1" ht="11.25">
      <c r="A55" s="5361" t="s">
        <v>2253</v>
      </c>
      <c r="B55" s="5361" t="s">
        <v>16</v>
      </c>
      <c r="C55" s="5361" t="s">
        <v>2479</v>
      </c>
      <c r="D55" s="5361" t="s">
        <v>2480</v>
      </c>
      <c r="E55" s="5361" t="s">
        <v>2481</v>
      </c>
      <c r="F55" s="5361" t="s">
        <v>2482</v>
      </c>
      <c r="G55" s="5361" t="s">
        <v>2483</v>
      </c>
      <c r="H55" s="5361" t="s">
        <v>28</v>
      </c>
      <c r="I55" s="5361" t="s">
        <v>810</v>
      </c>
    </row>
    <row customHeight="1" ht="11.25">
      <c r="A56" s="5361" t="s">
        <v>2253</v>
      </c>
      <c r="B56" s="5361" t="s">
        <v>16</v>
      </c>
      <c r="C56" s="5361" t="s">
        <v>2484</v>
      </c>
      <c r="D56" s="5361" t="s">
        <v>2485</v>
      </c>
      <c r="E56" s="5361" t="s">
        <v>2486</v>
      </c>
      <c r="F56" s="5361" t="s">
        <v>2397</v>
      </c>
      <c r="G56" s="5361" t="s">
        <v>2487</v>
      </c>
      <c r="H56" s="5361" t="s">
        <v>28</v>
      </c>
      <c r="I56" s="5361" t="s">
        <v>810</v>
      </c>
    </row>
    <row customHeight="1" ht="11.25">
      <c r="A57" s="5361" t="s">
        <v>2253</v>
      </c>
      <c r="B57" s="5361" t="s">
        <v>16</v>
      </c>
      <c r="C57" s="5361" t="s">
        <v>2488</v>
      </c>
      <c r="D57" s="5361" t="s">
        <v>2489</v>
      </c>
      <c r="E57" s="5361" t="s">
        <v>2490</v>
      </c>
      <c r="F57" s="5361" t="s">
        <v>2482</v>
      </c>
      <c r="G57" s="5361" t="s">
        <v>2491</v>
      </c>
      <c r="H57" s="5361" t="s">
        <v>28</v>
      </c>
      <c r="I57" s="5361" t="s">
        <v>810</v>
      </c>
    </row>
    <row customHeight="1" ht="11.25">
      <c r="A58" s="5361" t="s">
        <v>2253</v>
      </c>
      <c r="B58" s="5361" t="s">
        <v>16</v>
      </c>
      <c r="C58" s="5361" t="s">
        <v>2492</v>
      </c>
      <c r="D58" s="5361" t="s">
        <v>2493</v>
      </c>
      <c r="E58" s="5361" t="s">
        <v>2494</v>
      </c>
      <c r="F58" s="5361" t="s">
        <v>2451</v>
      </c>
      <c r="G58" s="5361" t="s">
        <v>2495</v>
      </c>
      <c r="H58" s="5361" t="s">
        <v>28</v>
      </c>
      <c r="I58" s="5361" t="s">
        <v>810</v>
      </c>
    </row>
    <row customHeight="1" ht="11.25">
      <c r="A59" s="5361" t="s">
        <v>2253</v>
      </c>
      <c r="B59" s="5361" t="s">
        <v>16</v>
      </c>
      <c r="C59" s="5361" t="s">
        <v>2496</v>
      </c>
      <c r="D59" s="5361" t="s">
        <v>2497</v>
      </c>
      <c r="E59" s="5361" t="s">
        <v>2498</v>
      </c>
      <c r="F59" s="5361" t="s">
        <v>2284</v>
      </c>
      <c r="G59" s="5361" t="s">
        <v>2499</v>
      </c>
      <c r="H59" s="5361" t="s">
        <v>28</v>
      </c>
      <c r="I59" s="5361" t="s">
        <v>810</v>
      </c>
    </row>
    <row customHeight="1" ht="11.25">
      <c r="A60" s="5361" t="s">
        <v>2253</v>
      </c>
      <c r="B60" s="5361" t="s">
        <v>16</v>
      </c>
      <c r="C60" s="5361" t="s">
        <v>2500</v>
      </c>
      <c r="D60" s="5361" t="s">
        <v>2501</v>
      </c>
      <c r="E60" s="5361" t="s">
        <v>2502</v>
      </c>
      <c r="F60" s="5361" t="s">
        <v>2503</v>
      </c>
      <c r="G60" s="5361" t="s">
        <v>28</v>
      </c>
      <c r="H60" s="5361" t="s">
        <v>28</v>
      </c>
      <c r="I60" s="5361" t="s">
        <v>810</v>
      </c>
    </row>
    <row customHeight="1" ht="11.25">
      <c r="A61" s="5361" t="s">
        <v>2253</v>
      </c>
      <c r="B61" s="5361" t="s">
        <v>16</v>
      </c>
      <c r="C61" s="5361" t="s">
        <v>2504</v>
      </c>
      <c r="D61" s="5361" t="s">
        <v>2505</v>
      </c>
      <c r="E61" s="5361" t="s">
        <v>2506</v>
      </c>
      <c r="F61" s="5361" t="s">
        <v>2507</v>
      </c>
      <c r="G61" s="5361" t="s">
        <v>2508</v>
      </c>
      <c r="H61" s="5361" t="s">
        <v>28</v>
      </c>
      <c r="I61" s="5361" t="s">
        <v>810</v>
      </c>
    </row>
    <row customHeight="1" ht="11.25">
      <c r="A62" s="5361" t="s">
        <v>2253</v>
      </c>
      <c r="B62" s="5361" t="s">
        <v>16</v>
      </c>
      <c r="C62" s="5361" t="s">
        <v>2509</v>
      </c>
      <c r="D62" s="5361" t="s">
        <v>2510</v>
      </c>
      <c r="E62" s="5361" t="s">
        <v>2511</v>
      </c>
      <c r="F62" s="5361" t="s">
        <v>2512</v>
      </c>
      <c r="G62" s="5361" t="s">
        <v>2513</v>
      </c>
      <c r="H62" s="5361" t="s">
        <v>28</v>
      </c>
      <c r="I62" s="5361" t="s">
        <v>810</v>
      </c>
    </row>
    <row customHeight="1" ht="11.25">
      <c r="A63" s="5361" t="s">
        <v>2253</v>
      </c>
      <c r="B63" s="5361" t="s">
        <v>16</v>
      </c>
      <c r="C63" s="5361" t="s">
        <v>2514</v>
      </c>
      <c r="D63" s="5361" t="s">
        <v>2515</v>
      </c>
      <c r="E63" s="5361" t="s">
        <v>2516</v>
      </c>
      <c r="F63" s="5361" t="s">
        <v>2507</v>
      </c>
      <c r="G63" s="5361" t="s">
        <v>2517</v>
      </c>
      <c r="H63" s="5361" t="s">
        <v>28</v>
      </c>
      <c r="I63" s="5361" t="s">
        <v>810</v>
      </c>
    </row>
    <row customHeight="1" ht="11.25">
      <c r="A64" s="5361" t="s">
        <v>2253</v>
      </c>
      <c r="B64" s="5361" t="s">
        <v>16</v>
      </c>
      <c r="C64" s="5361" t="s">
        <v>2518</v>
      </c>
      <c r="D64" s="5361" t="s">
        <v>2519</v>
      </c>
      <c r="E64" s="5361" t="s">
        <v>2520</v>
      </c>
      <c r="F64" s="5361" t="s">
        <v>2521</v>
      </c>
      <c r="G64" s="5361" t="s">
        <v>2522</v>
      </c>
      <c r="H64" s="5361" t="s">
        <v>28</v>
      </c>
      <c r="I64" s="5361" t="s">
        <v>810</v>
      </c>
    </row>
    <row customHeight="1" ht="11.25">
      <c r="A65" s="5361" t="s">
        <v>2253</v>
      </c>
      <c r="B65" s="5361" t="s">
        <v>16</v>
      </c>
      <c r="C65" s="5361" t="s">
        <v>2523</v>
      </c>
      <c r="D65" s="5361" t="s">
        <v>2524</v>
      </c>
      <c r="E65" s="5361" t="s">
        <v>2525</v>
      </c>
      <c r="F65" s="5361" t="s">
        <v>2526</v>
      </c>
      <c r="G65" s="5361" t="s">
        <v>2527</v>
      </c>
      <c r="H65" s="5361" t="s">
        <v>28</v>
      </c>
      <c r="I65" s="5361" t="s">
        <v>810</v>
      </c>
    </row>
    <row customHeight="1" ht="11.25">
      <c r="A66" s="5361" t="s">
        <v>2253</v>
      </c>
      <c r="B66" s="5361" t="s">
        <v>16</v>
      </c>
      <c r="C66" s="5361" t="s">
        <v>2528</v>
      </c>
      <c r="D66" s="5361" t="s">
        <v>2529</v>
      </c>
      <c r="E66" s="5361" t="s">
        <v>2530</v>
      </c>
      <c r="F66" s="5361" t="s">
        <v>2296</v>
      </c>
      <c r="G66" s="5361" t="s">
        <v>28</v>
      </c>
      <c r="H66" s="5361" t="s">
        <v>28</v>
      </c>
      <c r="I66" s="5361" t="s">
        <v>810</v>
      </c>
    </row>
    <row customHeight="1" ht="11.25">
      <c r="A67" s="5361" t="s">
        <v>2253</v>
      </c>
      <c r="B67" s="5361" t="s">
        <v>16</v>
      </c>
      <c r="C67" s="5361" t="s">
        <v>2531</v>
      </c>
      <c r="D67" s="5361" t="s">
        <v>2532</v>
      </c>
      <c r="E67" s="5361" t="s">
        <v>2533</v>
      </c>
      <c r="F67" s="5361" t="s">
        <v>2534</v>
      </c>
      <c r="G67" s="5361" t="s">
        <v>2535</v>
      </c>
      <c r="H67" s="5361" t="s">
        <v>28</v>
      </c>
      <c r="I67" s="5361" t="s">
        <v>810</v>
      </c>
    </row>
    <row customHeight="1" ht="11.25">
      <c r="A68" s="5361" t="s">
        <v>2253</v>
      </c>
      <c r="B68" s="5361" t="s">
        <v>16</v>
      </c>
      <c r="C68" s="5361" t="s">
        <v>28</v>
      </c>
      <c r="D68" s="5361" t="s">
        <v>2536</v>
      </c>
      <c r="E68" s="5361" t="s">
        <v>2537</v>
      </c>
      <c r="F68" s="5361" t="s">
        <v>2538</v>
      </c>
      <c r="G68" s="5361" t="s">
        <v>28</v>
      </c>
      <c r="H68" s="5361" t="s">
        <v>28</v>
      </c>
      <c r="I68" s="5361" t="s">
        <v>810</v>
      </c>
    </row>
    <row customHeight="1" ht="11.25">
      <c r="A69" s="5361" t="s">
        <v>2253</v>
      </c>
      <c r="B69" s="5361" t="s">
        <v>16</v>
      </c>
      <c r="C69" s="5361" t="s">
        <v>2539</v>
      </c>
      <c r="D69" s="5361" t="s">
        <v>2540</v>
      </c>
      <c r="E69" s="5361" t="s">
        <v>2541</v>
      </c>
      <c r="F69" s="5361" t="s">
        <v>2542</v>
      </c>
      <c r="G69" s="5361" t="s">
        <v>2543</v>
      </c>
      <c r="H69" s="5361" t="s">
        <v>28</v>
      </c>
      <c r="I69" s="5361" t="s">
        <v>810</v>
      </c>
    </row>
    <row customHeight="1" ht="11.25">
      <c r="A70" s="5361" t="s">
        <v>2253</v>
      </c>
      <c r="B70" s="5361" t="s">
        <v>16</v>
      </c>
      <c r="C70" s="5361" t="s">
        <v>13</v>
      </c>
      <c r="D70" s="5361" t="s">
        <v>46</v>
      </c>
      <c r="E70" s="5361" t="s">
        <v>49</v>
      </c>
      <c r="F70" s="5361" t="s">
        <v>51</v>
      </c>
      <c r="G70" s="5361" t="s">
        <v>28</v>
      </c>
      <c r="H70" s="5361" t="s">
        <v>28</v>
      </c>
      <c r="I70" s="5361" t="s">
        <v>810</v>
      </c>
    </row>
    <row customHeight="1" ht="11.25">
      <c r="A71" s="5361" t="s">
        <v>2253</v>
      </c>
      <c r="B71" s="5361" t="s">
        <v>16</v>
      </c>
      <c r="C71" s="5361" t="s">
        <v>2544</v>
      </c>
      <c r="D71" s="5361" t="s">
        <v>2545</v>
      </c>
      <c r="E71" s="5361" t="s">
        <v>2546</v>
      </c>
      <c r="F71" s="5361" t="s">
        <v>2547</v>
      </c>
      <c r="G71" s="5361" t="s">
        <v>2548</v>
      </c>
      <c r="H71" s="5361" t="s">
        <v>28</v>
      </c>
      <c r="I71" s="5361" t="s">
        <v>810</v>
      </c>
    </row>
    <row customHeight="1" ht="11.25">
      <c r="A72" s="5361" t="s">
        <v>2253</v>
      </c>
      <c r="B72" s="5361" t="s">
        <v>16</v>
      </c>
      <c r="C72" s="5361" t="s">
        <v>2549</v>
      </c>
      <c r="D72" s="5361" t="s">
        <v>2550</v>
      </c>
      <c r="E72" s="5361" t="s">
        <v>2551</v>
      </c>
      <c r="F72" s="5361" t="s">
        <v>2538</v>
      </c>
      <c r="G72" s="5361" t="s">
        <v>28</v>
      </c>
      <c r="H72" s="5361" t="s">
        <v>28</v>
      </c>
      <c r="I72" s="5361" t="s">
        <v>810</v>
      </c>
    </row>
    <row customHeight="1" ht="11.25">
      <c r="A73" s="5361" t="s">
        <v>2253</v>
      </c>
      <c r="B73" s="5361" t="s">
        <v>16</v>
      </c>
      <c r="C73" s="5361" t="s">
        <v>2552</v>
      </c>
      <c r="D73" s="5361" t="s">
        <v>2553</v>
      </c>
      <c r="E73" s="5361" t="s">
        <v>2554</v>
      </c>
      <c r="F73" s="5361" t="s">
        <v>2555</v>
      </c>
      <c r="G73" s="5361" t="s">
        <v>2378</v>
      </c>
      <c r="H73" s="5361" t="s">
        <v>28</v>
      </c>
      <c r="I73" s="5361" t="s">
        <v>810</v>
      </c>
    </row>
    <row customHeight="1" ht="11.25">
      <c r="A74" s="5361" t="s">
        <v>2253</v>
      </c>
      <c r="B74" s="5361" t="s">
        <v>16</v>
      </c>
      <c r="C74" s="5361" t="s">
        <v>2556</v>
      </c>
      <c r="D74" s="5361" t="s">
        <v>2557</v>
      </c>
      <c r="E74" s="5361" t="s">
        <v>2558</v>
      </c>
      <c r="F74" s="5361" t="s">
        <v>2559</v>
      </c>
      <c r="G74" s="5361" t="s">
        <v>2560</v>
      </c>
      <c r="H74" s="5361" t="s">
        <v>28</v>
      </c>
      <c r="I74" s="5361" t="s">
        <v>810</v>
      </c>
    </row>
    <row customHeight="1" ht="11.25">
      <c r="A75" s="5361" t="s">
        <v>2253</v>
      </c>
      <c r="B75" s="5361" t="s">
        <v>16</v>
      </c>
      <c r="C75" s="5361" t="s">
        <v>2561</v>
      </c>
      <c r="D75" s="5361" t="s">
        <v>2562</v>
      </c>
      <c r="E75" s="5361" t="s">
        <v>2563</v>
      </c>
      <c r="F75" s="5361" t="s">
        <v>2311</v>
      </c>
      <c r="G75" s="5361" t="s">
        <v>2564</v>
      </c>
      <c r="H75" s="5361" t="s">
        <v>28</v>
      </c>
      <c r="I75" s="5361" t="s">
        <v>810</v>
      </c>
    </row>
    <row customHeight="1" ht="11.25">
      <c r="A76" s="5361" t="s">
        <v>2253</v>
      </c>
      <c r="B76" s="5361" t="s">
        <v>16</v>
      </c>
      <c r="C76" s="5361" t="s">
        <v>2565</v>
      </c>
      <c r="D76" s="5361" t="s">
        <v>2566</v>
      </c>
      <c r="E76" s="5361" t="s">
        <v>2525</v>
      </c>
      <c r="F76" s="5361" t="s">
        <v>2567</v>
      </c>
      <c r="G76" s="5361" t="s">
        <v>2527</v>
      </c>
      <c r="H76" s="5361" t="s">
        <v>28</v>
      </c>
      <c r="I76" s="5361" t="s">
        <v>810</v>
      </c>
    </row>
    <row customHeight="1" ht="11.25">
      <c r="A77" s="5361" t="s">
        <v>2253</v>
      </c>
      <c r="B77" s="5361" t="s">
        <v>16</v>
      </c>
      <c r="C77" s="5361" t="s">
        <v>2290</v>
      </c>
      <c r="D77" s="5361" t="s">
        <v>2291</v>
      </c>
      <c r="E77" s="5361" t="s">
        <v>2292</v>
      </c>
      <c r="F77" s="5361" t="s">
        <v>2262</v>
      </c>
      <c r="G77" s="5361" t="s">
        <v>28</v>
      </c>
      <c r="H77" s="5361" t="s">
        <v>28</v>
      </c>
      <c r="I77" s="5361" t="s">
        <v>896</v>
      </c>
    </row>
    <row customHeight="1" ht="11.25">
      <c r="A78" s="5361" t="s">
        <v>2253</v>
      </c>
      <c r="B78" s="5361" t="s">
        <v>16</v>
      </c>
      <c r="C78" s="5361" t="s">
        <v>2298</v>
      </c>
      <c r="D78" s="5361" t="s">
        <v>2299</v>
      </c>
      <c r="E78" s="5361" t="s">
        <v>2300</v>
      </c>
      <c r="F78" s="5361" t="s">
        <v>2301</v>
      </c>
      <c r="G78" s="5361" t="s">
        <v>2302</v>
      </c>
      <c r="H78" s="5361" t="s">
        <v>28</v>
      </c>
      <c r="I78" s="5361" t="s">
        <v>896</v>
      </c>
    </row>
    <row customHeight="1" ht="11.25">
      <c r="A79" s="5361" t="s">
        <v>2253</v>
      </c>
      <c r="B79" s="5361" t="s">
        <v>16</v>
      </c>
      <c r="C79" s="5361" t="s">
        <v>2303</v>
      </c>
      <c r="D79" s="5361" t="s">
        <v>2304</v>
      </c>
      <c r="E79" s="5361" t="s">
        <v>2305</v>
      </c>
      <c r="F79" s="5361" t="s">
        <v>2306</v>
      </c>
      <c r="G79" s="5361" t="s">
        <v>2307</v>
      </c>
      <c r="H79" s="5361" t="s">
        <v>28</v>
      </c>
      <c r="I79" s="5361" t="s">
        <v>896</v>
      </c>
    </row>
    <row customHeight="1" ht="11.25">
      <c r="A80" s="5361" t="s">
        <v>2253</v>
      </c>
      <c r="B80" s="5361" t="s">
        <v>16</v>
      </c>
      <c r="C80" s="5361" t="s">
        <v>2312</v>
      </c>
      <c r="D80" s="5361" t="s">
        <v>2313</v>
      </c>
      <c r="E80" s="5361" t="s">
        <v>2314</v>
      </c>
      <c r="F80" s="5361" t="s">
        <v>2315</v>
      </c>
      <c r="G80" s="5361" t="s">
        <v>2316</v>
      </c>
      <c r="H80" s="5361" t="s">
        <v>28</v>
      </c>
      <c r="I80" s="5361" t="s">
        <v>896</v>
      </c>
    </row>
    <row customHeight="1" ht="11.25">
      <c r="A81" s="5361" t="s">
        <v>2253</v>
      </c>
      <c r="B81" s="5361" t="s">
        <v>16</v>
      </c>
      <c r="C81" s="5361" t="s">
        <v>2330</v>
      </c>
      <c r="D81" s="5361" t="s">
        <v>2331</v>
      </c>
      <c r="E81" s="5361" t="s">
        <v>2332</v>
      </c>
      <c r="F81" s="5361" t="s">
        <v>2296</v>
      </c>
      <c r="G81" s="5361" t="s">
        <v>2333</v>
      </c>
      <c r="H81" s="5361" t="s">
        <v>28</v>
      </c>
      <c r="I81" s="5361" t="s">
        <v>896</v>
      </c>
    </row>
    <row customHeight="1" ht="11.25">
      <c r="A82" s="5361" t="s">
        <v>2253</v>
      </c>
      <c r="B82" s="5361" t="s">
        <v>16</v>
      </c>
      <c r="C82" s="5361" t="s">
        <v>2334</v>
      </c>
      <c r="D82" s="5361" t="s">
        <v>2335</v>
      </c>
      <c r="E82" s="5361" t="s">
        <v>2336</v>
      </c>
      <c r="F82" s="5361" t="s">
        <v>2296</v>
      </c>
      <c r="G82" s="5361" t="s">
        <v>2337</v>
      </c>
      <c r="H82" s="5361" t="s">
        <v>28</v>
      </c>
      <c r="I82" s="5361" t="s">
        <v>896</v>
      </c>
    </row>
    <row customHeight="1" ht="11.25">
      <c r="A83" s="5361" t="s">
        <v>2253</v>
      </c>
      <c r="B83" s="5361" t="s">
        <v>16</v>
      </c>
      <c r="C83" s="5361" t="s">
        <v>2342</v>
      </c>
      <c r="D83" s="5361" t="s">
        <v>2343</v>
      </c>
      <c r="E83" s="5361" t="s">
        <v>2344</v>
      </c>
      <c r="F83" s="5361" t="s">
        <v>2345</v>
      </c>
      <c r="G83" s="5361" t="s">
        <v>2346</v>
      </c>
      <c r="H83" s="5361" t="s">
        <v>28</v>
      </c>
      <c r="I83" s="5361" t="s">
        <v>896</v>
      </c>
    </row>
    <row customHeight="1" ht="11.25">
      <c r="A84" s="5361" t="s">
        <v>2253</v>
      </c>
      <c r="B84" s="5361" t="s">
        <v>16</v>
      </c>
      <c r="C84" s="5361" t="s">
        <v>2371</v>
      </c>
      <c r="D84" s="5361" t="s">
        <v>2372</v>
      </c>
      <c r="E84" s="5361" t="s">
        <v>2373</v>
      </c>
      <c r="F84" s="5361" t="s">
        <v>2271</v>
      </c>
      <c r="G84" s="5361" t="s">
        <v>2374</v>
      </c>
      <c r="H84" s="5361" t="s">
        <v>28</v>
      </c>
      <c r="I84" s="5361" t="s">
        <v>896</v>
      </c>
    </row>
    <row customHeight="1" ht="11.25">
      <c r="A85" s="5361" t="s">
        <v>2253</v>
      </c>
      <c r="B85" s="5361" t="s">
        <v>16</v>
      </c>
      <c r="C85" s="5361" t="s">
        <v>2389</v>
      </c>
      <c r="D85" s="5361" t="s">
        <v>2390</v>
      </c>
      <c r="E85" s="5361" t="s">
        <v>2391</v>
      </c>
      <c r="F85" s="5361" t="s">
        <v>2392</v>
      </c>
      <c r="G85" s="5361" t="s">
        <v>2393</v>
      </c>
      <c r="H85" s="5361" t="s">
        <v>28</v>
      </c>
      <c r="I85" s="5361" t="s">
        <v>896</v>
      </c>
    </row>
    <row customHeight="1" ht="11.25">
      <c r="A86" s="5361" t="s">
        <v>2253</v>
      </c>
      <c r="B86" s="5361" t="s">
        <v>16</v>
      </c>
      <c r="C86" s="5361" t="s">
        <v>2408</v>
      </c>
      <c r="D86" s="5361" t="s">
        <v>2409</v>
      </c>
      <c r="E86" s="5361" t="s">
        <v>2275</v>
      </c>
      <c r="F86" s="5361" t="s">
        <v>2410</v>
      </c>
      <c r="G86" s="5361" t="s">
        <v>2411</v>
      </c>
      <c r="H86" s="5361" t="s">
        <v>28</v>
      </c>
      <c r="I86" s="5361" t="s">
        <v>896</v>
      </c>
    </row>
    <row customHeight="1" ht="11.25">
      <c r="A87" s="5361" t="s">
        <v>2253</v>
      </c>
      <c r="B87" s="5361" t="s">
        <v>16</v>
      </c>
      <c r="C87" s="5361" t="s">
        <v>2412</v>
      </c>
      <c r="D87" s="5361" t="s">
        <v>2413</v>
      </c>
      <c r="E87" s="5361" t="s">
        <v>2414</v>
      </c>
      <c r="F87" s="5361" t="s">
        <v>2271</v>
      </c>
      <c r="G87" s="5361" t="s">
        <v>2415</v>
      </c>
      <c r="H87" s="5361" t="s">
        <v>28</v>
      </c>
      <c r="I87" s="5361" t="s">
        <v>896</v>
      </c>
    </row>
    <row customHeight="1" ht="11.25">
      <c r="A88" s="5361" t="s">
        <v>2253</v>
      </c>
      <c r="B88" s="5361" t="s">
        <v>16</v>
      </c>
      <c r="C88" s="5361" t="s">
        <v>2421</v>
      </c>
      <c r="D88" s="5361" t="s">
        <v>2422</v>
      </c>
      <c r="E88" s="5361" t="s">
        <v>2423</v>
      </c>
      <c r="F88" s="5361" t="s">
        <v>2284</v>
      </c>
      <c r="G88" s="5361" t="s">
        <v>28</v>
      </c>
      <c r="H88" s="5361" t="s">
        <v>28</v>
      </c>
      <c r="I88" s="5361" t="s">
        <v>896</v>
      </c>
    </row>
    <row customHeight="1" ht="11.25">
      <c r="A89" s="5361" t="s">
        <v>2253</v>
      </c>
      <c r="B89" s="5361" t="s">
        <v>16</v>
      </c>
      <c r="C89" s="5361" t="s">
        <v>2429</v>
      </c>
      <c r="D89" s="5361" t="s">
        <v>2430</v>
      </c>
      <c r="E89" s="5361" t="s">
        <v>2431</v>
      </c>
      <c r="F89" s="5361" t="s">
        <v>2320</v>
      </c>
      <c r="G89" s="5361" t="s">
        <v>2432</v>
      </c>
      <c r="H89" s="5361" t="s">
        <v>28</v>
      </c>
      <c r="I89" s="5361" t="s">
        <v>896</v>
      </c>
    </row>
    <row customHeight="1" ht="11.25">
      <c r="A90" s="5361" t="s">
        <v>2253</v>
      </c>
      <c r="B90" s="5361" t="s">
        <v>16</v>
      </c>
      <c r="C90" s="5361" t="s">
        <v>2438</v>
      </c>
      <c r="D90" s="5361" t="s">
        <v>2439</v>
      </c>
      <c r="E90" s="5361" t="s">
        <v>2440</v>
      </c>
      <c r="F90" s="5361" t="s">
        <v>2306</v>
      </c>
      <c r="G90" s="5361" t="s">
        <v>28</v>
      </c>
      <c r="H90" s="5361" t="s">
        <v>28</v>
      </c>
      <c r="I90" s="5361" t="s">
        <v>896</v>
      </c>
    </row>
    <row customHeight="1" ht="11.25">
      <c r="A91" s="5361" t="s">
        <v>2253</v>
      </c>
      <c r="B91" s="5361" t="s">
        <v>16</v>
      </c>
      <c r="C91" s="5361" t="s">
        <v>2441</v>
      </c>
      <c r="D91" s="5361" t="s">
        <v>2442</v>
      </c>
      <c r="E91" s="5361" t="s">
        <v>2443</v>
      </c>
      <c r="F91" s="5361" t="s">
        <v>2271</v>
      </c>
      <c r="G91" s="5361" t="s">
        <v>28</v>
      </c>
      <c r="H91" s="5361" t="s">
        <v>28</v>
      </c>
      <c r="I91" s="5361" t="s">
        <v>896</v>
      </c>
    </row>
    <row customHeight="1" ht="11.25">
      <c r="A92" s="5361" t="s">
        <v>2253</v>
      </c>
      <c r="B92" s="5361" t="s">
        <v>16</v>
      </c>
      <c r="C92" s="5361" t="s">
        <v>2448</v>
      </c>
      <c r="D92" s="5361" t="s">
        <v>2449</v>
      </c>
      <c r="E92" s="5361" t="s">
        <v>2450</v>
      </c>
      <c r="F92" s="5361" t="s">
        <v>2451</v>
      </c>
      <c r="G92" s="5361" t="s">
        <v>2452</v>
      </c>
      <c r="H92" s="5361" t="s">
        <v>28</v>
      </c>
      <c r="I92" s="5361" t="s">
        <v>896</v>
      </c>
    </row>
    <row customHeight="1" ht="11.25">
      <c r="A93" s="5361" t="s">
        <v>2253</v>
      </c>
      <c r="B93" s="5361" t="s">
        <v>16</v>
      </c>
      <c r="C93" s="5361" t="s">
        <v>2453</v>
      </c>
      <c r="D93" s="5361" t="s">
        <v>2454</v>
      </c>
      <c r="E93" s="5361" t="s">
        <v>2455</v>
      </c>
      <c r="F93" s="5361" t="s">
        <v>2257</v>
      </c>
      <c r="G93" s="5361" t="s">
        <v>2456</v>
      </c>
      <c r="H93" s="5361" t="s">
        <v>28</v>
      </c>
      <c r="I93" s="5361" t="s">
        <v>896</v>
      </c>
    </row>
    <row customHeight="1" ht="11.25">
      <c r="A94" s="5361" t="s">
        <v>2253</v>
      </c>
      <c r="B94" s="5361" t="s">
        <v>16</v>
      </c>
      <c r="C94" s="5361" t="s">
        <v>2464</v>
      </c>
      <c r="D94" s="5361" t="s">
        <v>2465</v>
      </c>
      <c r="E94" s="5361" t="s">
        <v>2466</v>
      </c>
      <c r="F94" s="5361" t="s">
        <v>2271</v>
      </c>
      <c r="G94" s="5361" t="s">
        <v>28</v>
      </c>
      <c r="H94" s="5361" t="s">
        <v>28</v>
      </c>
      <c r="I94" s="5361" t="s">
        <v>896</v>
      </c>
    </row>
    <row customHeight="1" ht="11.25">
      <c r="A95" s="5361" t="s">
        <v>2253</v>
      </c>
      <c r="B95" s="5361" t="s">
        <v>16</v>
      </c>
      <c r="C95" s="5361" t="s">
        <v>2467</v>
      </c>
      <c r="D95" s="5361" t="s">
        <v>2468</v>
      </c>
      <c r="E95" s="5361" t="s">
        <v>2469</v>
      </c>
      <c r="F95" s="5361" t="s">
        <v>2301</v>
      </c>
      <c r="G95" s="5361" t="s">
        <v>2470</v>
      </c>
      <c r="H95" s="5361" t="s">
        <v>28</v>
      </c>
      <c r="I95" s="5361" t="s">
        <v>896</v>
      </c>
    </row>
    <row customHeight="1" ht="11.25">
      <c r="A96" s="5361" t="s">
        <v>2253</v>
      </c>
      <c r="B96" s="5361" t="s">
        <v>16</v>
      </c>
      <c r="C96" s="5361" t="s">
        <v>2471</v>
      </c>
      <c r="D96" s="5361" t="s">
        <v>2472</v>
      </c>
      <c r="E96" s="5361" t="s">
        <v>2473</v>
      </c>
      <c r="F96" s="5361" t="s">
        <v>2262</v>
      </c>
      <c r="G96" s="5361" t="s">
        <v>2474</v>
      </c>
      <c r="H96" s="5361" t="s">
        <v>28</v>
      </c>
      <c r="I96" s="5361" t="s">
        <v>896</v>
      </c>
    </row>
    <row customHeight="1" ht="11.25">
      <c r="A97" s="5361" t="s">
        <v>2253</v>
      </c>
      <c r="B97" s="5361" t="s">
        <v>16</v>
      </c>
      <c r="C97" s="5361" t="s">
        <v>2479</v>
      </c>
      <c r="D97" s="5361" t="s">
        <v>2480</v>
      </c>
      <c r="E97" s="5361" t="s">
        <v>2481</v>
      </c>
      <c r="F97" s="5361" t="s">
        <v>2482</v>
      </c>
      <c r="G97" s="5361" t="s">
        <v>2483</v>
      </c>
      <c r="H97" s="5361" t="s">
        <v>28</v>
      </c>
      <c r="I97" s="5361" t="s">
        <v>896</v>
      </c>
    </row>
    <row customHeight="1" ht="11.25">
      <c r="A98" s="5361" t="s">
        <v>2253</v>
      </c>
      <c r="B98" s="5361" t="s">
        <v>16</v>
      </c>
      <c r="C98" s="5361" t="s">
        <v>2496</v>
      </c>
      <c r="D98" s="5361" t="s">
        <v>2497</v>
      </c>
      <c r="E98" s="5361" t="s">
        <v>2498</v>
      </c>
      <c r="F98" s="5361" t="s">
        <v>2284</v>
      </c>
      <c r="G98" s="5361" t="s">
        <v>2499</v>
      </c>
      <c r="H98" s="5361" t="s">
        <v>28</v>
      </c>
      <c r="I98" s="5361" t="s">
        <v>896</v>
      </c>
    </row>
    <row customHeight="1" ht="11.25">
      <c r="A99" s="5361" t="s">
        <v>2253</v>
      </c>
      <c r="B99" s="5361" t="s">
        <v>16</v>
      </c>
      <c r="C99" s="5361" t="s">
        <v>2518</v>
      </c>
      <c r="D99" s="5361" t="s">
        <v>2519</v>
      </c>
      <c r="E99" s="5361" t="s">
        <v>2520</v>
      </c>
      <c r="F99" s="5361" t="s">
        <v>2521</v>
      </c>
      <c r="G99" s="5361" t="s">
        <v>2522</v>
      </c>
      <c r="H99" s="5361" t="s">
        <v>28</v>
      </c>
      <c r="I99" s="5361" t="s">
        <v>896</v>
      </c>
    </row>
    <row customHeight="1" ht="11.25">
      <c r="A100" s="5361" t="s">
        <v>2253</v>
      </c>
      <c r="B100" s="5361" t="s">
        <v>16</v>
      </c>
      <c r="C100" s="5361" t="s">
        <v>2523</v>
      </c>
      <c r="D100" s="5361" t="s">
        <v>2524</v>
      </c>
      <c r="E100" s="5361" t="s">
        <v>2525</v>
      </c>
      <c r="F100" s="5361" t="s">
        <v>2526</v>
      </c>
      <c r="G100" s="5361" t="s">
        <v>2527</v>
      </c>
      <c r="H100" s="5361" t="s">
        <v>28</v>
      </c>
      <c r="I100" s="5361" t="s">
        <v>896</v>
      </c>
    </row>
    <row customHeight="1" ht="11.25">
      <c r="A101" s="5361" t="s">
        <v>2253</v>
      </c>
      <c r="B101" s="5361" t="s">
        <v>16</v>
      </c>
      <c r="C101" s="5361" t="s">
        <v>28</v>
      </c>
      <c r="D101" s="5361" t="s">
        <v>2536</v>
      </c>
      <c r="E101" s="5361" t="s">
        <v>2537</v>
      </c>
      <c r="F101" s="5361" t="s">
        <v>2538</v>
      </c>
      <c r="G101" s="5361" t="s">
        <v>28</v>
      </c>
      <c r="H101" s="5361" t="s">
        <v>28</v>
      </c>
      <c r="I101" s="5361" t="s">
        <v>896</v>
      </c>
    </row>
    <row customHeight="1" ht="11.25">
      <c r="A102" s="5361" t="s">
        <v>2253</v>
      </c>
      <c r="B102" s="5361" t="s">
        <v>16</v>
      </c>
      <c r="C102" s="5361" t="s">
        <v>2539</v>
      </c>
      <c r="D102" s="5361" t="s">
        <v>2540</v>
      </c>
      <c r="E102" s="5361" t="s">
        <v>2541</v>
      </c>
      <c r="F102" s="5361" t="s">
        <v>2542</v>
      </c>
      <c r="G102" s="5361" t="s">
        <v>2543</v>
      </c>
      <c r="H102" s="5361" t="s">
        <v>28</v>
      </c>
      <c r="I102" s="5361" t="s">
        <v>896</v>
      </c>
    </row>
    <row customHeight="1" ht="11.25">
      <c r="A103" s="5361" t="s">
        <v>2253</v>
      </c>
      <c r="B103" s="5361" t="s">
        <v>16</v>
      </c>
      <c r="C103" s="5361" t="s">
        <v>13</v>
      </c>
      <c r="D103" s="5361" t="s">
        <v>46</v>
      </c>
      <c r="E103" s="5361" t="s">
        <v>49</v>
      </c>
      <c r="F103" s="5361" t="s">
        <v>51</v>
      </c>
      <c r="G103" s="5361" t="s">
        <v>28</v>
      </c>
      <c r="H103" s="5361" t="s">
        <v>28</v>
      </c>
      <c r="I103" s="5361" t="s">
        <v>896</v>
      </c>
    </row>
    <row customHeight="1" ht="11.25">
      <c r="A104" s="5361" t="s">
        <v>2253</v>
      </c>
      <c r="B104" s="5361" t="s">
        <v>16</v>
      </c>
      <c r="C104" s="5361" t="s">
        <v>2544</v>
      </c>
      <c r="D104" s="5361" t="s">
        <v>2545</v>
      </c>
      <c r="E104" s="5361" t="s">
        <v>2546</v>
      </c>
      <c r="F104" s="5361" t="s">
        <v>2547</v>
      </c>
      <c r="G104" s="5361" t="s">
        <v>2548</v>
      </c>
      <c r="H104" s="5361" t="s">
        <v>28</v>
      </c>
      <c r="I104" s="5361" t="s">
        <v>896</v>
      </c>
    </row>
    <row customHeight="1" ht="11.25">
      <c r="A105" s="5361" t="s">
        <v>2253</v>
      </c>
      <c r="B105" s="5361" t="s">
        <v>16</v>
      </c>
      <c r="C105" s="5361" t="s">
        <v>2549</v>
      </c>
      <c r="D105" s="5361" t="s">
        <v>2550</v>
      </c>
      <c r="E105" s="5361" t="s">
        <v>2551</v>
      </c>
      <c r="F105" s="5361" t="s">
        <v>2538</v>
      </c>
      <c r="G105" s="5361" t="s">
        <v>28</v>
      </c>
      <c r="H105" s="5361" t="s">
        <v>28</v>
      </c>
      <c r="I105" s="5361" t="s">
        <v>896</v>
      </c>
    </row>
    <row customHeight="1" ht="11.25">
      <c r="A106" s="5361" t="s">
        <v>2253</v>
      </c>
      <c r="B106" s="5361" t="s">
        <v>16</v>
      </c>
      <c r="C106" s="5361" t="s">
        <v>2552</v>
      </c>
      <c r="D106" s="5361" t="s">
        <v>2553</v>
      </c>
      <c r="E106" s="5361" t="s">
        <v>2554</v>
      </c>
      <c r="F106" s="5361" t="s">
        <v>2555</v>
      </c>
      <c r="G106" s="5361" t="s">
        <v>2378</v>
      </c>
      <c r="H106" s="5361" t="s">
        <v>28</v>
      </c>
      <c r="I106" s="5361" t="s">
        <v>896</v>
      </c>
    </row>
    <row customHeight="1" ht="11.25">
      <c r="A107" s="5361" t="s">
        <v>2253</v>
      </c>
      <c r="B107" s="5361" t="s">
        <v>16</v>
      </c>
      <c r="C107" s="5361" t="s">
        <v>2561</v>
      </c>
      <c r="D107" s="5361" t="s">
        <v>2562</v>
      </c>
      <c r="E107" s="5361" t="s">
        <v>2563</v>
      </c>
      <c r="F107" s="5361" t="s">
        <v>2311</v>
      </c>
      <c r="G107" s="5361" t="s">
        <v>2564</v>
      </c>
      <c r="H107" s="5361" t="s">
        <v>28</v>
      </c>
      <c r="I107" s="5361" t="s">
        <v>896</v>
      </c>
    </row>
    <row customHeight="1" ht="11.25">
      <c r="A108" s="5361" t="s">
        <v>2253</v>
      </c>
      <c r="B108" s="5361" t="s">
        <v>16</v>
      </c>
      <c r="C108" s="5361" t="s">
        <v>2565</v>
      </c>
      <c r="D108" s="5361" t="s">
        <v>2566</v>
      </c>
      <c r="E108" s="5361" t="s">
        <v>2525</v>
      </c>
      <c r="F108" s="5361" t="s">
        <v>2567</v>
      </c>
      <c r="G108" s="5361" t="s">
        <v>2527</v>
      </c>
      <c r="H108" s="5361" t="s">
        <v>28</v>
      </c>
      <c r="I108" s="5361" t="s">
        <v>896</v>
      </c>
    </row>
    <row customHeight="1" ht="11.25">
      <c r="A109" s="5361" t="s">
        <v>2253</v>
      </c>
      <c r="B109" s="5361" t="s">
        <v>16</v>
      </c>
      <c r="C109" s="5361" t="s">
        <v>2568</v>
      </c>
      <c r="D109" s="5361" t="s">
        <v>2569</v>
      </c>
      <c r="E109" s="5361" t="s">
        <v>2570</v>
      </c>
      <c r="F109" s="5361" t="s">
        <v>2262</v>
      </c>
      <c r="G109" s="5361" t="s">
        <v>2571</v>
      </c>
      <c r="H109" s="5361" t="s">
        <v>28</v>
      </c>
      <c r="I109" s="5361" t="s">
        <v>856</v>
      </c>
    </row>
    <row customHeight="1" ht="11.25">
      <c r="A110" s="5361" t="s">
        <v>2253</v>
      </c>
      <c r="B110" s="5361" t="s">
        <v>16</v>
      </c>
      <c r="C110" s="5361" t="s">
        <v>2572</v>
      </c>
      <c r="D110" s="5361" t="s">
        <v>2573</v>
      </c>
      <c r="E110" s="5361" t="s">
        <v>2574</v>
      </c>
      <c r="F110" s="5361" t="s">
        <v>2296</v>
      </c>
      <c r="G110" s="5361" t="s">
        <v>2575</v>
      </c>
      <c r="H110" s="5361" t="s">
        <v>28</v>
      </c>
      <c r="I110" s="5361" t="s">
        <v>856</v>
      </c>
    </row>
    <row customHeight="1" ht="11.25">
      <c r="A111" s="5361" t="s">
        <v>2253</v>
      </c>
      <c r="B111" s="5361" t="s">
        <v>16</v>
      </c>
      <c r="C111" s="5361" t="s">
        <v>2264</v>
      </c>
      <c r="D111" s="5361" t="s">
        <v>2265</v>
      </c>
      <c r="E111" s="5361" t="s">
        <v>2266</v>
      </c>
      <c r="F111" s="5361" t="s">
        <v>2262</v>
      </c>
      <c r="G111" s="5361" t="s">
        <v>2267</v>
      </c>
      <c r="H111" s="5361" t="s">
        <v>28</v>
      </c>
      <c r="I111" s="5361" t="s">
        <v>856</v>
      </c>
    </row>
    <row customHeight="1" ht="11.25">
      <c r="A112" s="5361" t="s">
        <v>2253</v>
      </c>
      <c r="B112" s="5361" t="s">
        <v>16</v>
      </c>
      <c r="C112" s="5361" t="s">
        <v>2576</v>
      </c>
      <c r="D112" s="5361" t="s">
        <v>2577</v>
      </c>
      <c r="E112" s="5361" t="s">
        <v>2578</v>
      </c>
      <c r="F112" s="5361" t="s">
        <v>2538</v>
      </c>
      <c r="G112" s="5361" t="s">
        <v>2579</v>
      </c>
      <c r="H112" s="5361" t="s">
        <v>28</v>
      </c>
      <c r="I112" s="5361" t="s">
        <v>856</v>
      </c>
    </row>
    <row customHeight="1" ht="11.25">
      <c r="A113" s="5361" t="s">
        <v>2253</v>
      </c>
      <c r="B113" s="5361" t="s">
        <v>16</v>
      </c>
      <c r="C113" s="5361" t="s">
        <v>2317</v>
      </c>
      <c r="D113" s="5361" t="s">
        <v>2318</v>
      </c>
      <c r="E113" s="5361" t="s">
        <v>2319</v>
      </c>
      <c r="F113" s="5361" t="s">
        <v>2320</v>
      </c>
      <c r="G113" s="5361" t="s">
        <v>2321</v>
      </c>
      <c r="H113" s="5361" t="s">
        <v>28</v>
      </c>
      <c r="I113" s="5361" t="s">
        <v>856</v>
      </c>
    </row>
    <row customHeight="1" ht="11.25">
      <c r="A114" s="5361" t="s">
        <v>2253</v>
      </c>
      <c r="B114" s="5361" t="s">
        <v>16</v>
      </c>
      <c r="C114" s="5361" t="s">
        <v>2580</v>
      </c>
      <c r="D114" s="5361" t="s">
        <v>2581</v>
      </c>
      <c r="E114" s="5361" t="s">
        <v>2582</v>
      </c>
      <c r="F114" s="5361" t="s">
        <v>2538</v>
      </c>
      <c r="G114" s="5361" t="s">
        <v>2583</v>
      </c>
      <c r="H114" s="5361" t="s">
        <v>28</v>
      </c>
      <c r="I114" s="5361" t="s">
        <v>856</v>
      </c>
    </row>
    <row customHeight="1" ht="11.25">
      <c r="A115" s="5361" t="s">
        <v>2253</v>
      </c>
      <c r="B115" s="5361" t="s">
        <v>16</v>
      </c>
      <c r="C115" s="5361" t="s">
        <v>2584</v>
      </c>
      <c r="D115" s="5361" t="s">
        <v>2585</v>
      </c>
      <c r="E115" s="5361" t="s">
        <v>2586</v>
      </c>
      <c r="F115" s="5361" t="s">
        <v>2587</v>
      </c>
      <c r="G115" s="5361" t="s">
        <v>2588</v>
      </c>
      <c r="H115" s="5361" t="s">
        <v>28</v>
      </c>
      <c r="I115" s="5361" t="s">
        <v>856</v>
      </c>
    </row>
    <row customHeight="1" ht="11.25">
      <c r="A116" s="5361" t="s">
        <v>2253</v>
      </c>
      <c r="B116" s="5361" t="s">
        <v>16</v>
      </c>
      <c r="C116" s="5361" t="s">
        <v>2589</v>
      </c>
      <c r="D116" s="5361" t="s">
        <v>2590</v>
      </c>
      <c r="E116" s="5361" t="s">
        <v>2591</v>
      </c>
      <c r="F116" s="5361" t="s">
        <v>2592</v>
      </c>
      <c r="G116" s="5361" t="s">
        <v>2593</v>
      </c>
      <c r="H116" s="5361" t="s">
        <v>28</v>
      </c>
      <c r="I116" s="5361" t="s">
        <v>856</v>
      </c>
    </row>
    <row customHeight="1" ht="11.25">
      <c r="A117" s="5361" t="s">
        <v>2253</v>
      </c>
      <c r="B117" s="5361" t="s">
        <v>16</v>
      </c>
      <c r="C117" s="5361" t="s">
        <v>2594</v>
      </c>
      <c r="D117" s="5361" t="s">
        <v>2595</v>
      </c>
      <c r="E117" s="5361" t="s">
        <v>2596</v>
      </c>
      <c r="F117" s="5361" t="s">
        <v>2592</v>
      </c>
      <c r="G117" s="5361" t="s">
        <v>2597</v>
      </c>
      <c r="H117" s="5361" t="s">
        <v>28</v>
      </c>
      <c r="I117" s="5361" t="s">
        <v>856</v>
      </c>
    </row>
    <row customHeight="1" ht="11.25">
      <c r="A118" s="5361" t="s">
        <v>2253</v>
      </c>
      <c r="B118" s="5361" t="s">
        <v>16</v>
      </c>
      <c r="C118" s="5361" t="s">
        <v>2598</v>
      </c>
      <c r="D118" s="5361" t="s">
        <v>2599</v>
      </c>
      <c r="E118" s="5361" t="s">
        <v>2600</v>
      </c>
      <c r="F118" s="5361" t="s">
        <v>2587</v>
      </c>
      <c r="G118" s="5361" t="s">
        <v>2601</v>
      </c>
      <c r="H118" s="5361" t="s">
        <v>28</v>
      </c>
      <c r="I118" s="5361" t="s">
        <v>856</v>
      </c>
    </row>
    <row customHeight="1" ht="11.25">
      <c r="A119" s="5361" t="s">
        <v>2253</v>
      </c>
      <c r="B119" s="5361" t="s">
        <v>16</v>
      </c>
      <c r="C119" s="5361" t="s">
        <v>2602</v>
      </c>
      <c r="D119" s="5361" t="s">
        <v>2603</v>
      </c>
      <c r="E119" s="5361" t="s">
        <v>2604</v>
      </c>
      <c r="F119" s="5361" t="s">
        <v>2507</v>
      </c>
      <c r="G119" s="5361" t="s">
        <v>2605</v>
      </c>
      <c r="H119" s="5361" t="s">
        <v>28</v>
      </c>
      <c r="I119" s="5361" t="s">
        <v>856</v>
      </c>
    </row>
    <row customHeight="1" ht="11.25">
      <c r="A120" s="5361" t="s">
        <v>2253</v>
      </c>
      <c r="B120" s="5361" t="s">
        <v>16</v>
      </c>
      <c r="C120" s="5361" t="s">
        <v>2334</v>
      </c>
      <c r="D120" s="5361" t="s">
        <v>2335</v>
      </c>
      <c r="E120" s="5361" t="s">
        <v>2336</v>
      </c>
      <c r="F120" s="5361" t="s">
        <v>2296</v>
      </c>
      <c r="G120" s="5361" t="s">
        <v>2337</v>
      </c>
      <c r="H120" s="5361" t="s">
        <v>28</v>
      </c>
      <c r="I120" s="5361" t="s">
        <v>856</v>
      </c>
    </row>
    <row customHeight="1" ht="11.25">
      <c r="A121" s="5361" t="s">
        <v>2253</v>
      </c>
      <c r="B121" s="5361" t="s">
        <v>16</v>
      </c>
      <c r="C121" s="5361" t="s">
        <v>2606</v>
      </c>
      <c r="D121" s="5361" t="s">
        <v>2607</v>
      </c>
      <c r="E121" s="5361" t="s">
        <v>2608</v>
      </c>
      <c r="F121" s="5361" t="s">
        <v>2320</v>
      </c>
      <c r="G121" s="5361" t="s">
        <v>2609</v>
      </c>
      <c r="H121" s="5361" t="s">
        <v>28</v>
      </c>
      <c r="I121" s="5361" t="s">
        <v>856</v>
      </c>
    </row>
    <row customHeight="1" ht="11.25">
      <c r="A122" s="5361" t="s">
        <v>2253</v>
      </c>
      <c r="B122" s="5361" t="s">
        <v>16</v>
      </c>
      <c r="C122" s="5361" t="s">
        <v>2610</v>
      </c>
      <c r="D122" s="5361" t="s">
        <v>2611</v>
      </c>
      <c r="E122" s="5361" t="s">
        <v>2612</v>
      </c>
      <c r="F122" s="5361" t="s">
        <v>578</v>
      </c>
      <c r="G122" s="5361" t="s">
        <v>2613</v>
      </c>
      <c r="H122" s="5361" t="s">
        <v>28</v>
      </c>
      <c r="I122" s="5361" t="s">
        <v>856</v>
      </c>
    </row>
    <row customHeight="1" ht="11.25">
      <c r="A123" s="5361" t="s">
        <v>2253</v>
      </c>
      <c r="B123" s="5361" t="s">
        <v>16</v>
      </c>
      <c r="C123" s="5361" t="s">
        <v>2614</v>
      </c>
      <c r="D123" s="5361" t="s">
        <v>2615</v>
      </c>
      <c r="E123" s="5361" t="s">
        <v>2616</v>
      </c>
      <c r="F123" s="5361" t="s">
        <v>2617</v>
      </c>
      <c r="G123" s="5361" t="s">
        <v>2618</v>
      </c>
      <c r="H123" s="5361" t="s">
        <v>28</v>
      </c>
      <c r="I123" s="5361" t="s">
        <v>856</v>
      </c>
    </row>
    <row customHeight="1" ht="11.25">
      <c r="A124" s="5361" t="s">
        <v>2253</v>
      </c>
      <c r="B124" s="5361" t="s">
        <v>16</v>
      </c>
      <c r="C124" s="5361" t="s">
        <v>2619</v>
      </c>
      <c r="D124" s="5361" t="s">
        <v>2620</v>
      </c>
      <c r="E124" s="5361" t="s">
        <v>2621</v>
      </c>
      <c r="F124" s="5361" t="s">
        <v>2622</v>
      </c>
      <c r="G124" s="5361" t="s">
        <v>2623</v>
      </c>
      <c r="H124" s="5361" t="s">
        <v>28</v>
      </c>
      <c r="I124" s="5361" t="s">
        <v>856</v>
      </c>
    </row>
    <row customHeight="1" ht="11.25">
      <c r="A125" s="5361" t="s">
        <v>2253</v>
      </c>
      <c r="B125" s="5361" t="s">
        <v>16</v>
      </c>
      <c r="C125" s="5361" t="s">
        <v>2624</v>
      </c>
      <c r="D125" s="5361" t="s">
        <v>2625</v>
      </c>
      <c r="E125" s="5361" t="s">
        <v>2626</v>
      </c>
      <c r="F125" s="5361" t="s">
        <v>2622</v>
      </c>
      <c r="G125" s="5361" t="s">
        <v>2627</v>
      </c>
      <c r="H125" s="5361" t="s">
        <v>28</v>
      </c>
      <c r="I125" s="5361" t="s">
        <v>856</v>
      </c>
    </row>
    <row customHeight="1" ht="11.25">
      <c r="A126" s="5361" t="s">
        <v>2253</v>
      </c>
      <c r="B126" s="5361" t="s">
        <v>16</v>
      </c>
      <c r="C126" s="5361" t="s">
        <v>2628</v>
      </c>
      <c r="D126" s="5361" t="s">
        <v>2629</v>
      </c>
      <c r="E126" s="5361" t="s">
        <v>2630</v>
      </c>
      <c r="F126" s="5361" t="s">
        <v>2631</v>
      </c>
      <c r="G126" s="5361" t="s">
        <v>2632</v>
      </c>
      <c r="H126" s="5361" t="s">
        <v>28</v>
      </c>
      <c r="I126" s="5361" t="s">
        <v>856</v>
      </c>
    </row>
    <row customHeight="1" ht="11.25">
      <c r="A127" s="5361" t="s">
        <v>2253</v>
      </c>
      <c r="B127" s="5361" t="s">
        <v>16</v>
      </c>
      <c r="C127" s="5361" t="s">
        <v>2633</v>
      </c>
      <c r="D127" s="5361" t="s">
        <v>2634</v>
      </c>
      <c r="E127" s="5361" t="s">
        <v>2635</v>
      </c>
      <c r="F127" s="5361" t="s">
        <v>2631</v>
      </c>
      <c r="G127" s="5361" t="s">
        <v>2636</v>
      </c>
      <c r="H127" s="5361" t="s">
        <v>28</v>
      </c>
      <c r="I127" s="5361" t="s">
        <v>856</v>
      </c>
    </row>
    <row customHeight="1" ht="11.25">
      <c r="A128" s="5361" t="s">
        <v>2253</v>
      </c>
      <c r="B128" s="5361" t="s">
        <v>16</v>
      </c>
      <c r="C128" s="5361" t="s">
        <v>2637</v>
      </c>
      <c r="D128" s="5361" t="s">
        <v>2638</v>
      </c>
      <c r="E128" s="5361" t="s">
        <v>2639</v>
      </c>
      <c r="F128" s="5361" t="s">
        <v>2296</v>
      </c>
      <c r="G128" s="5361" t="s">
        <v>2640</v>
      </c>
      <c r="H128" s="5361" t="s">
        <v>28</v>
      </c>
      <c r="I128" s="5361" t="s">
        <v>856</v>
      </c>
    </row>
    <row customHeight="1" ht="11.25">
      <c r="A129" s="5361" t="s">
        <v>2253</v>
      </c>
      <c r="B129" s="5361" t="s">
        <v>16</v>
      </c>
      <c r="C129" s="5361" t="s">
        <v>2641</v>
      </c>
      <c r="D129" s="5361" t="s">
        <v>2642</v>
      </c>
      <c r="E129" s="5361" t="s">
        <v>2643</v>
      </c>
      <c r="F129" s="5361" t="s">
        <v>2387</v>
      </c>
      <c r="G129" s="5361" t="s">
        <v>2644</v>
      </c>
      <c r="H129" s="5361" t="s">
        <v>28</v>
      </c>
      <c r="I129" s="5361" t="s">
        <v>856</v>
      </c>
    </row>
    <row customHeight="1" ht="11.25">
      <c r="A130" s="5361" t="s">
        <v>2253</v>
      </c>
      <c r="B130" s="5361" t="s">
        <v>16</v>
      </c>
      <c r="C130" s="5361" t="s">
        <v>2645</v>
      </c>
      <c r="D130" s="5361" t="s">
        <v>2646</v>
      </c>
      <c r="E130" s="5361" t="s">
        <v>2647</v>
      </c>
      <c r="F130" s="5361" t="s">
        <v>2587</v>
      </c>
      <c r="G130" s="5361" t="s">
        <v>2648</v>
      </c>
      <c r="H130" s="5361" t="s">
        <v>28</v>
      </c>
      <c r="I130" s="5361" t="s">
        <v>856</v>
      </c>
    </row>
    <row customHeight="1" ht="11.25">
      <c r="A131" s="5361" t="s">
        <v>2253</v>
      </c>
      <c r="B131" s="5361" t="s">
        <v>16</v>
      </c>
      <c r="C131" s="5361" t="s">
        <v>2649</v>
      </c>
      <c r="D131" s="5361" t="s">
        <v>2650</v>
      </c>
      <c r="E131" s="5361" t="s">
        <v>2651</v>
      </c>
      <c r="F131" s="5361" t="s">
        <v>2631</v>
      </c>
      <c r="G131" s="5361" t="s">
        <v>2652</v>
      </c>
      <c r="H131" s="5361" t="s">
        <v>28</v>
      </c>
      <c r="I131" s="5361" t="s">
        <v>856</v>
      </c>
    </row>
    <row customHeight="1" ht="11.25">
      <c r="A132" s="5361" t="s">
        <v>2253</v>
      </c>
      <c r="B132" s="5361" t="s">
        <v>16</v>
      </c>
      <c r="C132" s="5361" t="s">
        <v>2384</v>
      </c>
      <c r="D132" s="5361" t="s">
        <v>2385</v>
      </c>
      <c r="E132" s="5361" t="s">
        <v>2386</v>
      </c>
      <c r="F132" s="5361" t="s">
        <v>2387</v>
      </c>
      <c r="G132" s="5361" t="s">
        <v>2388</v>
      </c>
      <c r="H132" s="5361" t="s">
        <v>28</v>
      </c>
      <c r="I132" s="5361" t="s">
        <v>856</v>
      </c>
    </row>
    <row customHeight="1" ht="11.25">
      <c r="A133" s="5361" t="s">
        <v>2253</v>
      </c>
      <c r="B133" s="5361" t="s">
        <v>16</v>
      </c>
      <c r="C133" s="5361" t="s">
        <v>2653</v>
      </c>
      <c r="D133" s="5361" t="s">
        <v>2654</v>
      </c>
      <c r="E133" s="5361" t="s">
        <v>2655</v>
      </c>
      <c r="F133" s="5361" t="s">
        <v>2592</v>
      </c>
      <c r="G133" s="5361" t="s">
        <v>2656</v>
      </c>
      <c r="H133" s="5361" t="s">
        <v>28</v>
      </c>
      <c r="I133" s="5361" t="s">
        <v>856</v>
      </c>
    </row>
    <row customHeight="1" ht="11.25">
      <c r="A134" s="5361" t="s">
        <v>2253</v>
      </c>
      <c r="B134" s="5361" t="s">
        <v>16</v>
      </c>
      <c r="C134" s="5361" t="s">
        <v>2657</v>
      </c>
      <c r="D134" s="5361" t="s">
        <v>2658</v>
      </c>
      <c r="E134" s="5361" t="s">
        <v>2659</v>
      </c>
      <c r="F134" s="5361" t="s">
        <v>2660</v>
      </c>
      <c r="G134" s="5361" t="s">
        <v>2661</v>
      </c>
      <c r="H134" s="5361" t="s">
        <v>28</v>
      </c>
      <c r="I134" s="5361" t="s">
        <v>856</v>
      </c>
    </row>
    <row customHeight="1" ht="11.25">
      <c r="A135" s="5361" t="s">
        <v>2253</v>
      </c>
      <c r="B135" s="5361" t="s">
        <v>16</v>
      </c>
      <c r="C135" s="5361" t="s">
        <v>2662</v>
      </c>
      <c r="D135" s="5361" t="s">
        <v>2658</v>
      </c>
      <c r="E135" s="5361" t="s">
        <v>2663</v>
      </c>
      <c r="F135" s="5361" t="s">
        <v>2587</v>
      </c>
      <c r="G135" s="5361" t="s">
        <v>2664</v>
      </c>
      <c r="H135" s="5361" t="s">
        <v>28</v>
      </c>
      <c r="I135" s="5361" t="s">
        <v>856</v>
      </c>
    </row>
    <row customHeight="1" ht="11.25">
      <c r="A136" s="5361" t="s">
        <v>2253</v>
      </c>
      <c r="B136" s="5361" t="s">
        <v>16</v>
      </c>
      <c r="C136" s="5361" t="s">
        <v>2665</v>
      </c>
      <c r="D136" s="5361" t="s">
        <v>2666</v>
      </c>
      <c r="E136" s="5361" t="s">
        <v>2667</v>
      </c>
      <c r="F136" s="5361" t="s">
        <v>2631</v>
      </c>
      <c r="G136" s="5361" t="s">
        <v>2668</v>
      </c>
      <c r="H136" s="5361" t="s">
        <v>28</v>
      </c>
      <c r="I136" s="5361" t="s">
        <v>856</v>
      </c>
    </row>
    <row customHeight="1" ht="11.25">
      <c r="A137" s="5361" t="s">
        <v>2253</v>
      </c>
      <c r="B137" s="5361" t="s">
        <v>16</v>
      </c>
      <c r="C137" s="5361" t="s">
        <v>2669</v>
      </c>
      <c r="D137" s="5361" t="s">
        <v>2670</v>
      </c>
      <c r="E137" s="5361" t="s">
        <v>2671</v>
      </c>
      <c r="F137" s="5361" t="s">
        <v>2587</v>
      </c>
      <c r="G137" s="5361" t="s">
        <v>2672</v>
      </c>
      <c r="H137" s="5361" t="s">
        <v>28</v>
      </c>
      <c r="I137" s="5361" t="s">
        <v>856</v>
      </c>
    </row>
    <row customHeight="1" ht="11.25">
      <c r="A138" s="5361" t="s">
        <v>2253</v>
      </c>
      <c r="B138" s="5361" t="s">
        <v>16</v>
      </c>
      <c r="C138" s="5361" t="s">
        <v>2673</v>
      </c>
      <c r="D138" s="5361" t="s">
        <v>2674</v>
      </c>
      <c r="E138" s="5361" t="s">
        <v>2675</v>
      </c>
      <c r="F138" s="5361" t="s">
        <v>2284</v>
      </c>
      <c r="G138" s="5361" t="s">
        <v>2676</v>
      </c>
      <c r="H138" s="5361" t="s">
        <v>28</v>
      </c>
      <c r="I138" s="5361" t="s">
        <v>856</v>
      </c>
    </row>
    <row customHeight="1" ht="11.25">
      <c r="A139" s="5361" t="s">
        <v>2253</v>
      </c>
      <c r="B139" s="5361" t="s">
        <v>16</v>
      </c>
      <c r="C139" s="5361" t="s">
        <v>2677</v>
      </c>
      <c r="D139" s="5361" t="s">
        <v>2678</v>
      </c>
      <c r="E139" s="5361" t="s">
        <v>2679</v>
      </c>
      <c r="F139" s="5361" t="s">
        <v>2320</v>
      </c>
      <c r="G139" s="5361" t="s">
        <v>2680</v>
      </c>
      <c r="H139" s="5361" t="s">
        <v>28</v>
      </c>
      <c r="I139" s="5361" t="s">
        <v>856</v>
      </c>
    </row>
    <row customHeight="1" ht="11.25">
      <c r="A140" s="5361" t="s">
        <v>2253</v>
      </c>
      <c r="B140" s="5361" t="s">
        <v>16</v>
      </c>
      <c r="C140" s="5361" t="s">
        <v>2681</v>
      </c>
      <c r="D140" s="5361" t="s">
        <v>2682</v>
      </c>
      <c r="E140" s="5361" t="s">
        <v>2683</v>
      </c>
      <c r="F140" s="5361" t="s">
        <v>2257</v>
      </c>
      <c r="G140" s="5361" t="s">
        <v>2684</v>
      </c>
      <c r="H140" s="5361" t="s">
        <v>28</v>
      </c>
      <c r="I140" s="5361" t="s">
        <v>856</v>
      </c>
    </row>
    <row customHeight="1" ht="11.25">
      <c r="A141" s="5361" t="s">
        <v>2253</v>
      </c>
      <c r="B141" s="5361" t="s">
        <v>16</v>
      </c>
      <c r="C141" s="5361" t="s">
        <v>2685</v>
      </c>
      <c r="D141" s="5361" t="s">
        <v>2686</v>
      </c>
      <c r="E141" s="5361" t="s">
        <v>2687</v>
      </c>
      <c r="F141" s="5361" t="s">
        <v>2660</v>
      </c>
      <c r="G141" s="5361" t="s">
        <v>2688</v>
      </c>
      <c r="H141" s="5361" t="s">
        <v>28</v>
      </c>
      <c r="I141" s="5361" t="s">
        <v>856</v>
      </c>
    </row>
    <row customHeight="1" ht="11.25">
      <c r="A142" s="5361" t="s">
        <v>2253</v>
      </c>
      <c r="B142" s="5361" t="s">
        <v>16</v>
      </c>
      <c r="C142" s="5361" t="s">
        <v>2689</v>
      </c>
      <c r="D142" s="5361" t="s">
        <v>2690</v>
      </c>
      <c r="E142" s="5361" t="s">
        <v>2691</v>
      </c>
      <c r="F142" s="5361" t="s">
        <v>2587</v>
      </c>
      <c r="G142" s="5361" t="s">
        <v>2692</v>
      </c>
      <c r="H142" s="5361" t="s">
        <v>28</v>
      </c>
      <c r="I142" s="5361" t="s">
        <v>856</v>
      </c>
    </row>
    <row customHeight="1" ht="11.25">
      <c r="A143" s="5361" t="s">
        <v>2253</v>
      </c>
      <c r="B143" s="5361" t="s">
        <v>16</v>
      </c>
      <c r="C143" s="5361" t="s">
        <v>2693</v>
      </c>
      <c r="D143" s="5361" t="s">
        <v>2694</v>
      </c>
      <c r="E143" s="5361" t="s">
        <v>2695</v>
      </c>
      <c r="F143" s="5361" t="s">
        <v>2696</v>
      </c>
      <c r="G143" s="5361" t="s">
        <v>2697</v>
      </c>
      <c r="H143" s="5361" t="s">
        <v>28</v>
      </c>
      <c r="I143" s="5361" t="s">
        <v>856</v>
      </c>
    </row>
    <row customHeight="1" ht="11.25">
      <c r="A144" s="5361" t="s">
        <v>2253</v>
      </c>
      <c r="B144" s="5361" t="s">
        <v>16</v>
      </c>
      <c r="C144" s="5361" t="s">
        <v>2404</v>
      </c>
      <c r="D144" s="5361" t="s">
        <v>2405</v>
      </c>
      <c r="E144" s="5361" t="s">
        <v>2406</v>
      </c>
      <c r="F144" s="5361" t="s">
        <v>2284</v>
      </c>
      <c r="G144" s="5361" t="s">
        <v>2407</v>
      </c>
      <c r="H144" s="5361" t="s">
        <v>28</v>
      </c>
      <c r="I144" s="5361" t="s">
        <v>856</v>
      </c>
    </row>
    <row customHeight="1" ht="11.25">
      <c r="A145" s="5361" t="s">
        <v>2253</v>
      </c>
      <c r="B145" s="5361" t="s">
        <v>16</v>
      </c>
      <c r="C145" s="5361" t="s">
        <v>2698</v>
      </c>
      <c r="D145" s="5361" t="s">
        <v>2699</v>
      </c>
      <c r="E145" s="5361" t="s">
        <v>2700</v>
      </c>
      <c r="F145" s="5361" t="s">
        <v>2257</v>
      </c>
      <c r="G145" s="5361" t="s">
        <v>2701</v>
      </c>
      <c r="H145" s="5361" t="s">
        <v>28</v>
      </c>
      <c r="I145" s="5361" t="s">
        <v>856</v>
      </c>
    </row>
    <row customHeight="1" ht="11.25">
      <c r="A146" s="5361" t="s">
        <v>2253</v>
      </c>
      <c r="B146" s="5361" t="s">
        <v>16</v>
      </c>
      <c r="C146" s="5361" t="s">
        <v>2702</v>
      </c>
      <c r="D146" s="5361" t="s">
        <v>2703</v>
      </c>
      <c r="E146" s="5361" t="s">
        <v>2704</v>
      </c>
      <c r="F146" s="5361" t="s">
        <v>2622</v>
      </c>
      <c r="G146" s="5361" t="s">
        <v>2705</v>
      </c>
      <c r="H146" s="5361" t="s">
        <v>28</v>
      </c>
      <c r="I146" s="5361" t="s">
        <v>856</v>
      </c>
    </row>
    <row customHeight="1" ht="11.25">
      <c r="A147" s="5361" t="s">
        <v>2253</v>
      </c>
      <c r="B147" s="5361" t="s">
        <v>16</v>
      </c>
      <c r="C147" s="5361" t="s">
        <v>2706</v>
      </c>
      <c r="D147" s="5361" t="s">
        <v>2707</v>
      </c>
      <c r="E147" s="5361" t="s">
        <v>2708</v>
      </c>
      <c r="F147" s="5361" t="s">
        <v>2320</v>
      </c>
      <c r="G147" s="5361" t="s">
        <v>2709</v>
      </c>
      <c r="H147" s="5361" t="s">
        <v>28</v>
      </c>
      <c r="I147" s="5361" t="s">
        <v>856</v>
      </c>
    </row>
    <row customHeight="1" ht="11.25">
      <c r="A148" s="5361" t="s">
        <v>2253</v>
      </c>
      <c r="B148" s="5361" t="s">
        <v>16</v>
      </c>
      <c r="C148" s="5361" t="s">
        <v>2710</v>
      </c>
      <c r="D148" s="5361" t="s">
        <v>2711</v>
      </c>
      <c r="E148" s="5361" t="s">
        <v>2712</v>
      </c>
      <c r="F148" s="5361" t="s">
        <v>2617</v>
      </c>
      <c r="G148" s="5361" t="s">
        <v>2713</v>
      </c>
      <c r="H148" s="5361" t="s">
        <v>28</v>
      </c>
      <c r="I148" s="5361" t="s">
        <v>856</v>
      </c>
    </row>
    <row customHeight="1" ht="11.25">
      <c r="A149" s="5361" t="s">
        <v>2253</v>
      </c>
      <c r="B149" s="5361" t="s">
        <v>16</v>
      </c>
      <c r="C149" s="5361" t="s">
        <v>2714</v>
      </c>
      <c r="D149" s="5361" t="s">
        <v>2715</v>
      </c>
      <c r="E149" s="5361" t="s">
        <v>2716</v>
      </c>
      <c r="F149" s="5361" t="s">
        <v>2696</v>
      </c>
      <c r="G149" s="5361" t="s">
        <v>28</v>
      </c>
      <c r="H149" s="5361" t="s">
        <v>28</v>
      </c>
      <c r="I149" s="5361" t="s">
        <v>856</v>
      </c>
    </row>
    <row customHeight="1" ht="11.25">
      <c r="A150" s="5361" t="s">
        <v>2253</v>
      </c>
      <c r="B150" s="5361" t="s">
        <v>16</v>
      </c>
      <c r="C150" s="5361" t="s">
        <v>2717</v>
      </c>
      <c r="D150" s="5361" t="s">
        <v>2718</v>
      </c>
      <c r="E150" s="5361" t="s">
        <v>2719</v>
      </c>
      <c r="F150" s="5361" t="s">
        <v>2320</v>
      </c>
      <c r="G150" s="5361" t="s">
        <v>2709</v>
      </c>
      <c r="H150" s="5361" t="s">
        <v>28</v>
      </c>
      <c r="I150" s="5361" t="s">
        <v>856</v>
      </c>
    </row>
    <row customHeight="1" ht="11.25">
      <c r="A151" s="5361" t="s">
        <v>2253</v>
      </c>
      <c r="B151" s="5361" t="s">
        <v>16</v>
      </c>
      <c r="C151" s="5361" t="s">
        <v>2429</v>
      </c>
      <c r="D151" s="5361" t="s">
        <v>2430</v>
      </c>
      <c r="E151" s="5361" t="s">
        <v>2431</v>
      </c>
      <c r="F151" s="5361" t="s">
        <v>2320</v>
      </c>
      <c r="G151" s="5361" t="s">
        <v>2432</v>
      </c>
      <c r="H151" s="5361" t="s">
        <v>28</v>
      </c>
      <c r="I151" s="5361" t="s">
        <v>856</v>
      </c>
    </row>
    <row customHeight="1" ht="11.25">
      <c r="A152" s="5361" t="s">
        <v>2253</v>
      </c>
      <c r="B152" s="5361" t="s">
        <v>16</v>
      </c>
      <c r="C152" s="5361" t="s">
        <v>2720</v>
      </c>
      <c r="D152" s="5361" t="s">
        <v>2721</v>
      </c>
      <c r="E152" s="5361" t="s">
        <v>2722</v>
      </c>
      <c r="F152" s="5361" t="s">
        <v>2723</v>
      </c>
      <c r="G152" s="5361" t="s">
        <v>2724</v>
      </c>
      <c r="H152" s="5361" t="s">
        <v>28</v>
      </c>
      <c r="I152" s="5361" t="s">
        <v>856</v>
      </c>
    </row>
    <row customHeight="1" ht="11.25">
      <c r="A153" s="5361" t="s">
        <v>2253</v>
      </c>
      <c r="B153" s="5361" t="s">
        <v>16</v>
      </c>
      <c r="C153" s="5361" t="s">
        <v>2725</v>
      </c>
      <c r="D153" s="5361" t="s">
        <v>2726</v>
      </c>
      <c r="E153" s="5361" t="s">
        <v>2727</v>
      </c>
      <c r="F153" s="5361" t="s">
        <v>2660</v>
      </c>
      <c r="G153" s="5361" t="s">
        <v>2728</v>
      </c>
      <c r="H153" s="5361" t="s">
        <v>28</v>
      </c>
      <c r="I153" s="5361" t="s">
        <v>856</v>
      </c>
    </row>
    <row customHeight="1" ht="11.25">
      <c r="A154" s="5361" t="s">
        <v>2253</v>
      </c>
      <c r="B154" s="5361" t="s">
        <v>16</v>
      </c>
      <c r="C154" s="5361" t="s">
        <v>2729</v>
      </c>
      <c r="D154" s="5361" t="s">
        <v>2730</v>
      </c>
      <c r="E154" s="5361" t="s">
        <v>2731</v>
      </c>
      <c r="F154" s="5361" t="s">
        <v>2451</v>
      </c>
      <c r="G154" s="5361" t="s">
        <v>2732</v>
      </c>
      <c r="H154" s="5361" t="s">
        <v>28</v>
      </c>
      <c r="I154" s="5361" t="s">
        <v>856</v>
      </c>
    </row>
    <row customHeight="1" ht="11.25">
      <c r="A155" s="5361" t="s">
        <v>2253</v>
      </c>
      <c r="B155" s="5361" t="s">
        <v>16</v>
      </c>
      <c r="C155" s="5361" t="s">
        <v>2733</v>
      </c>
      <c r="D155" s="5361" t="s">
        <v>2734</v>
      </c>
      <c r="E155" s="5361" t="s">
        <v>2735</v>
      </c>
      <c r="F155" s="5361" t="s">
        <v>2451</v>
      </c>
      <c r="G155" s="5361" t="s">
        <v>2736</v>
      </c>
      <c r="H155" s="5361" t="s">
        <v>28</v>
      </c>
      <c r="I155" s="5361" t="s">
        <v>856</v>
      </c>
    </row>
    <row customHeight="1" ht="11.25">
      <c r="A156" s="5361" t="s">
        <v>2253</v>
      </c>
      <c r="B156" s="5361" t="s">
        <v>16</v>
      </c>
      <c r="C156" s="5361" t="s">
        <v>2737</v>
      </c>
      <c r="D156" s="5361" t="s">
        <v>2738</v>
      </c>
      <c r="E156" s="5361" t="s">
        <v>2739</v>
      </c>
      <c r="F156" s="5361" t="s">
        <v>2296</v>
      </c>
      <c r="G156" s="5361" t="s">
        <v>2463</v>
      </c>
      <c r="H156" s="5361" t="s">
        <v>28</v>
      </c>
      <c r="I156" s="5361" t="s">
        <v>856</v>
      </c>
    </row>
    <row customHeight="1" ht="11.25">
      <c r="A157" s="5361" t="s">
        <v>2253</v>
      </c>
      <c r="B157" s="5361" t="s">
        <v>16</v>
      </c>
      <c r="C157" s="5361" t="s">
        <v>2740</v>
      </c>
      <c r="D157" s="5361" t="s">
        <v>2741</v>
      </c>
      <c r="E157" s="5361" t="s">
        <v>2742</v>
      </c>
      <c r="F157" s="5361" t="s">
        <v>2617</v>
      </c>
      <c r="G157" s="5361" t="s">
        <v>2743</v>
      </c>
      <c r="H157" s="5361" t="s">
        <v>28</v>
      </c>
      <c r="I157" s="5361" t="s">
        <v>856</v>
      </c>
    </row>
    <row customHeight="1" ht="11.25">
      <c r="A158" s="5361" t="s">
        <v>2253</v>
      </c>
      <c r="B158" s="5361" t="s">
        <v>16</v>
      </c>
      <c r="C158" s="5361" t="s">
        <v>2744</v>
      </c>
      <c r="D158" s="5361" t="s">
        <v>2745</v>
      </c>
      <c r="E158" s="5361" t="s">
        <v>2746</v>
      </c>
      <c r="F158" s="5361" t="s">
        <v>2306</v>
      </c>
      <c r="G158" s="5361" t="s">
        <v>2747</v>
      </c>
      <c r="H158" s="5361" t="s">
        <v>28</v>
      </c>
      <c r="I158" s="5361" t="s">
        <v>856</v>
      </c>
    </row>
    <row customHeight="1" ht="11.25">
      <c r="A159" s="5361" t="s">
        <v>2253</v>
      </c>
      <c r="B159" s="5361" t="s">
        <v>16</v>
      </c>
      <c r="C159" s="5361" t="s">
        <v>2518</v>
      </c>
      <c r="D159" s="5361" t="s">
        <v>2519</v>
      </c>
      <c r="E159" s="5361" t="s">
        <v>2520</v>
      </c>
      <c r="F159" s="5361" t="s">
        <v>2521</v>
      </c>
      <c r="G159" s="5361" t="s">
        <v>2522</v>
      </c>
      <c r="H159" s="5361" t="s">
        <v>28</v>
      </c>
      <c r="I159" s="5361" t="s">
        <v>856</v>
      </c>
    </row>
    <row customHeight="1" ht="11.25">
      <c r="A160" s="5361" t="s">
        <v>2253</v>
      </c>
      <c r="B160" s="5361" t="s">
        <v>16</v>
      </c>
      <c r="C160" s="5361" t="s">
        <v>28</v>
      </c>
      <c r="D160" s="5361" t="s">
        <v>2536</v>
      </c>
      <c r="E160" s="5361" t="s">
        <v>2537</v>
      </c>
      <c r="F160" s="5361" t="s">
        <v>2538</v>
      </c>
      <c r="G160" s="5361" t="s">
        <v>28</v>
      </c>
      <c r="H160" s="5361" t="s">
        <v>28</v>
      </c>
      <c r="I160" s="5361" t="s">
        <v>856</v>
      </c>
    </row>
    <row customHeight="1" ht="11.25">
      <c r="A161" s="5361" t="s">
        <v>2253</v>
      </c>
      <c r="B161" s="5361" t="s">
        <v>16</v>
      </c>
      <c r="C161" s="5361" t="s">
        <v>2748</v>
      </c>
      <c r="D161" s="5361" t="s">
        <v>2749</v>
      </c>
      <c r="E161" s="5361" t="s">
        <v>2750</v>
      </c>
      <c r="F161" s="5361" t="s">
        <v>2320</v>
      </c>
      <c r="G161" s="5361" t="s">
        <v>2751</v>
      </c>
      <c r="H161" s="5361" t="s">
        <v>28</v>
      </c>
      <c r="I161" s="5361" t="s">
        <v>856</v>
      </c>
    </row>
    <row customHeight="1" ht="11.25">
      <c r="A162" s="5361" t="s">
        <v>2253</v>
      </c>
      <c r="B162" s="5361" t="s">
        <v>16</v>
      </c>
      <c r="C162" s="5361" t="s">
        <v>2752</v>
      </c>
      <c r="D162" s="5361" t="s">
        <v>2753</v>
      </c>
      <c r="E162" s="5361" t="s">
        <v>2754</v>
      </c>
      <c r="F162" s="5361" t="s">
        <v>2622</v>
      </c>
      <c r="G162" s="5361" t="s">
        <v>2755</v>
      </c>
      <c r="H162" s="5361" t="s">
        <v>28</v>
      </c>
      <c r="I162" s="5361" t="s">
        <v>856</v>
      </c>
    </row>
    <row customHeight="1" ht="11.25">
      <c r="A163" s="5361" t="s">
        <v>2253</v>
      </c>
      <c r="B163" s="5361" t="s">
        <v>16</v>
      </c>
      <c r="C163" s="5361" t="s">
        <v>2756</v>
      </c>
      <c r="D163" s="5361" t="s">
        <v>2757</v>
      </c>
      <c r="E163" s="5361" t="s">
        <v>2758</v>
      </c>
      <c r="F163" s="5361" t="s">
        <v>2592</v>
      </c>
      <c r="G163" s="5361" t="s">
        <v>2759</v>
      </c>
      <c r="H163" s="5361" t="s">
        <v>28</v>
      </c>
      <c r="I163" s="5361" t="s">
        <v>856</v>
      </c>
    </row>
    <row customHeight="1" ht="11.25">
      <c r="A164" s="5361" t="s">
        <v>2253</v>
      </c>
      <c r="B164" s="5361" t="s">
        <v>16</v>
      </c>
      <c r="C164" s="5361" t="s">
        <v>2760</v>
      </c>
      <c r="D164" s="5361" t="s">
        <v>2761</v>
      </c>
      <c r="E164" s="5361" t="s">
        <v>2762</v>
      </c>
      <c r="F164" s="5361" t="s">
        <v>2622</v>
      </c>
      <c r="G164" s="5361" t="s">
        <v>2763</v>
      </c>
      <c r="H164" s="5361" t="s">
        <v>28</v>
      </c>
      <c r="I164" s="5361" t="s">
        <v>856</v>
      </c>
    </row>
    <row customHeight="1" ht="11.25">
      <c r="A165" s="5361" t="s">
        <v>2253</v>
      </c>
      <c r="B165" s="5361" t="s">
        <v>16</v>
      </c>
      <c r="C165" s="5361" t="s">
        <v>13</v>
      </c>
      <c r="D165" s="5361" t="s">
        <v>46</v>
      </c>
      <c r="E165" s="5361" t="s">
        <v>49</v>
      </c>
      <c r="F165" s="5361" t="s">
        <v>51</v>
      </c>
      <c r="G165" s="5361" t="s">
        <v>28</v>
      </c>
      <c r="H165" s="5361" t="s">
        <v>28</v>
      </c>
      <c r="I165" s="5361" t="s">
        <v>856</v>
      </c>
    </row>
    <row customHeight="1" ht="11.25">
      <c r="A166" s="5361" t="s">
        <v>2253</v>
      </c>
      <c r="B166" s="5361" t="s">
        <v>16</v>
      </c>
      <c r="C166" s="5361" t="s">
        <v>2544</v>
      </c>
      <c r="D166" s="5361" t="s">
        <v>2545</v>
      </c>
      <c r="E166" s="5361" t="s">
        <v>2546</v>
      </c>
      <c r="F166" s="5361" t="s">
        <v>2547</v>
      </c>
      <c r="G166" s="5361" t="s">
        <v>2548</v>
      </c>
      <c r="H166" s="5361" t="s">
        <v>28</v>
      </c>
      <c r="I166" s="5361" t="s">
        <v>856</v>
      </c>
    </row>
    <row customHeight="1" ht="11.25">
      <c r="A167" s="5361" t="s">
        <v>2253</v>
      </c>
      <c r="B167" s="5361" t="s">
        <v>16</v>
      </c>
      <c r="C167" s="5361" t="s">
        <v>2552</v>
      </c>
      <c r="D167" s="5361" t="s">
        <v>2553</v>
      </c>
      <c r="E167" s="5361" t="s">
        <v>2554</v>
      </c>
      <c r="F167" s="5361" t="s">
        <v>2555</v>
      </c>
      <c r="G167" s="5361" t="s">
        <v>2378</v>
      </c>
      <c r="H167" s="5361" t="s">
        <v>28</v>
      </c>
      <c r="I167" s="5361" t="s">
        <v>856</v>
      </c>
    </row>
    <row customHeight="1" ht="11.25">
      <c r="A168" s="5361" t="s">
        <v>2253</v>
      </c>
      <c r="B168" s="5361" t="s">
        <v>16</v>
      </c>
      <c r="C168" s="5361" t="s">
        <v>2764</v>
      </c>
      <c r="D168" s="5361" t="s">
        <v>2765</v>
      </c>
      <c r="E168" s="5361" t="s">
        <v>2766</v>
      </c>
      <c r="F168" s="5361" t="s">
        <v>2617</v>
      </c>
      <c r="G168" s="5361" t="s">
        <v>2767</v>
      </c>
      <c r="H168" s="5361" t="s">
        <v>28</v>
      </c>
      <c r="I168" s="5361" t="s">
        <v>856</v>
      </c>
    </row>
    <row customHeight="1" ht="11.25">
      <c r="A169" s="5361" t="s">
        <v>2253</v>
      </c>
      <c r="B169" s="5361" t="s">
        <v>16</v>
      </c>
      <c r="C169" s="5361" t="s">
        <v>2556</v>
      </c>
      <c r="D169" s="5361" t="s">
        <v>2557</v>
      </c>
      <c r="E169" s="5361" t="s">
        <v>2558</v>
      </c>
      <c r="F169" s="5361" t="s">
        <v>2559</v>
      </c>
      <c r="G169" s="5361" t="s">
        <v>2560</v>
      </c>
      <c r="H169" s="5361" t="s">
        <v>28</v>
      </c>
      <c r="I169" s="5361" t="s">
        <v>856</v>
      </c>
    </row>
    <row customHeight="1" ht="11.25">
      <c r="A170" s="5361" t="s">
        <v>2253</v>
      </c>
      <c r="B170" s="5361" t="s">
        <v>16</v>
      </c>
      <c r="C170" s="5361" t="s">
        <v>2568</v>
      </c>
      <c r="D170" s="5361" t="s">
        <v>2569</v>
      </c>
      <c r="E170" s="5361" t="s">
        <v>2570</v>
      </c>
      <c r="F170" s="5361" t="s">
        <v>2262</v>
      </c>
      <c r="G170" s="5361" t="s">
        <v>2571</v>
      </c>
      <c r="H170" s="5361" t="s">
        <v>28</v>
      </c>
      <c r="I170" s="5361" t="s">
        <v>909</v>
      </c>
    </row>
    <row customHeight="1" ht="11.25">
      <c r="A171" s="5361" t="s">
        <v>2253</v>
      </c>
      <c r="B171" s="5361" t="s">
        <v>16</v>
      </c>
      <c r="C171" s="5361" t="s">
        <v>2264</v>
      </c>
      <c r="D171" s="5361" t="s">
        <v>2265</v>
      </c>
      <c r="E171" s="5361" t="s">
        <v>2266</v>
      </c>
      <c r="F171" s="5361" t="s">
        <v>2262</v>
      </c>
      <c r="G171" s="5361" t="s">
        <v>2267</v>
      </c>
      <c r="H171" s="5361" t="s">
        <v>28</v>
      </c>
      <c r="I171" s="5361" t="s">
        <v>909</v>
      </c>
    </row>
    <row customHeight="1" ht="11.25">
      <c r="A172" s="5361" t="s">
        <v>2253</v>
      </c>
      <c r="B172" s="5361" t="s">
        <v>16</v>
      </c>
      <c r="C172" s="5361" t="s">
        <v>2317</v>
      </c>
      <c r="D172" s="5361" t="s">
        <v>2318</v>
      </c>
      <c r="E172" s="5361" t="s">
        <v>2319</v>
      </c>
      <c r="F172" s="5361" t="s">
        <v>2320</v>
      </c>
      <c r="G172" s="5361" t="s">
        <v>2321</v>
      </c>
      <c r="H172" s="5361" t="s">
        <v>28</v>
      </c>
      <c r="I172" s="5361" t="s">
        <v>909</v>
      </c>
    </row>
    <row customHeight="1" ht="11.25">
      <c r="A173" s="5361" t="s">
        <v>2253</v>
      </c>
      <c r="B173" s="5361" t="s">
        <v>16</v>
      </c>
      <c r="C173" s="5361" t="s">
        <v>2594</v>
      </c>
      <c r="D173" s="5361" t="s">
        <v>2595</v>
      </c>
      <c r="E173" s="5361" t="s">
        <v>2596</v>
      </c>
      <c r="F173" s="5361" t="s">
        <v>2592</v>
      </c>
      <c r="G173" s="5361" t="s">
        <v>2597</v>
      </c>
      <c r="H173" s="5361" t="s">
        <v>28</v>
      </c>
      <c r="I173" s="5361" t="s">
        <v>909</v>
      </c>
    </row>
    <row customHeight="1" ht="11.25">
      <c r="A174" s="5361" t="s">
        <v>2253</v>
      </c>
      <c r="B174" s="5361" t="s">
        <v>16</v>
      </c>
      <c r="C174" s="5361" t="s">
        <v>2602</v>
      </c>
      <c r="D174" s="5361" t="s">
        <v>2603</v>
      </c>
      <c r="E174" s="5361" t="s">
        <v>2604</v>
      </c>
      <c r="F174" s="5361" t="s">
        <v>2507</v>
      </c>
      <c r="G174" s="5361" t="s">
        <v>2605</v>
      </c>
      <c r="H174" s="5361" t="s">
        <v>28</v>
      </c>
      <c r="I174" s="5361" t="s">
        <v>909</v>
      </c>
    </row>
    <row customHeight="1" ht="11.25">
      <c r="A175" s="5361" t="s">
        <v>2253</v>
      </c>
      <c r="B175" s="5361" t="s">
        <v>16</v>
      </c>
      <c r="C175" s="5361" t="s">
        <v>2334</v>
      </c>
      <c r="D175" s="5361" t="s">
        <v>2335</v>
      </c>
      <c r="E175" s="5361" t="s">
        <v>2336</v>
      </c>
      <c r="F175" s="5361" t="s">
        <v>2296</v>
      </c>
      <c r="G175" s="5361" t="s">
        <v>2337</v>
      </c>
      <c r="H175" s="5361" t="s">
        <v>28</v>
      </c>
      <c r="I175" s="5361" t="s">
        <v>909</v>
      </c>
    </row>
    <row customHeight="1" ht="11.25">
      <c r="A176" s="5361" t="s">
        <v>2253</v>
      </c>
      <c r="B176" s="5361" t="s">
        <v>16</v>
      </c>
      <c r="C176" s="5361" t="s">
        <v>2338</v>
      </c>
      <c r="D176" s="5361" t="s">
        <v>2339</v>
      </c>
      <c r="E176" s="5361" t="s">
        <v>2340</v>
      </c>
      <c r="F176" s="5361" t="s">
        <v>2284</v>
      </c>
      <c r="G176" s="5361" t="s">
        <v>2341</v>
      </c>
      <c r="H176" s="5361" t="s">
        <v>28</v>
      </c>
      <c r="I176" s="5361" t="s">
        <v>909</v>
      </c>
    </row>
    <row customHeight="1" ht="11.25">
      <c r="A177" s="5361" t="s">
        <v>2253</v>
      </c>
      <c r="B177" s="5361" t="s">
        <v>16</v>
      </c>
      <c r="C177" s="5361" t="s">
        <v>2768</v>
      </c>
      <c r="D177" s="5361" t="s">
        <v>2769</v>
      </c>
      <c r="E177" s="5361" t="s">
        <v>2770</v>
      </c>
      <c r="F177" s="5361" t="s">
        <v>2296</v>
      </c>
      <c r="G177" s="5361" t="s">
        <v>2771</v>
      </c>
      <c r="H177" s="5361" t="s">
        <v>28</v>
      </c>
      <c r="I177" s="5361" t="s">
        <v>909</v>
      </c>
    </row>
    <row customHeight="1" ht="11.25">
      <c r="A178" s="5361" t="s">
        <v>2253</v>
      </c>
      <c r="B178" s="5361" t="s">
        <v>16</v>
      </c>
      <c r="C178" s="5361" t="s">
        <v>2637</v>
      </c>
      <c r="D178" s="5361" t="s">
        <v>2638</v>
      </c>
      <c r="E178" s="5361" t="s">
        <v>2639</v>
      </c>
      <c r="F178" s="5361" t="s">
        <v>2296</v>
      </c>
      <c r="G178" s="5361" t="s">
        <v>2640</v>
      </c>
      <c r="H178" s="5361" t="s">
        <v>28</v>
      </c>
      <c r="I178" s="5361" t="s">
        <v>909</v>
      </c>
    </row>
    <row customHeight="1" ht="11.25">
      <c r="A179" s="5361" t="s">
        <v>2253</v>
      </c>
      <c r="B179" s="5361" t="s">
        <v>16</v>
      </c>
      <c r="C179" s="5361" t="s">
        <v>2772</v>
      </c>
      <c r="D179" s="5361" t="s">
        <v>2773</v>
      </c>
      <c r="E179" s="5361" t="s">
        <v>2774</v>
      </c>
      <c r="F179" s="5361" t="s">
        <v>2387</v>
      </c>
      <c r="G179" s="5361" t="s">
        <v>2775</v>
      </c>
      <c r="H179" s="5361" t="s">
        <v>28</v>
      </c>
      <c r="I179" s="5361" t="s">
        <v>909</v>
      </c>
    </row>
    <row customHeight="1" ht="11.25">
      <c r="A180" s="5361" t="s">
        <v>2253</v>
      </c>
      <c r="B180" s="5361" t="s">
        <v>16</v>
      </c>
      <c r="C180" s="5361" t="s">
        <v>2404</v>
      </c>
      <c r="D180" s="5361" t="s">
        <v>2405</v>
      </c>
      <c r="E180" s="5361" t="s">
        <v>2406</v>
      </c>
      <c r="F180" s="5361" t="s">
        <v>2284</v>
      </c>
      <c r="G180" s="5361" t="s">
        <v>2407</v>
      </c>
      <c r="H180" s="5361" t="s">
        <v>28</v>
      </c>
      <c r="I180" s="5361" t="s">
        <v>909</v>
      </c>
    </row>
    <row customHeight="1" ht="11.25">
      <c r="A181" s="5361" t="s">
        <v>2253</v>
      </c>
      <c r="B181" s="5361" t="s">
        <v>16</v>
      </c>
      <c r="C181" s="5361" t="s">
        <v>2776</v>
      </c>
      <c r="D181" s="5361" t="s">
        <v>2777</v>
      </c>
      <c r="E181" s="5361" t="s">
        <v>2778</v>
      </c>
      <c r="F181" s="5361" t="s">
        <v>2779</v>
      </c>
      <c r="G181" s="5361" t="s">
        <v>28</v>
      </c>
      <c r="H181" s="5361" t="s">
        <v>28</v>
      </c>
      <c r="I181" s="5361" t="s">
        <v>909</v>
      </c>
    </row>
    <row customHeight="1" ht="11.25">
      <c r="A182" s="5361" t="s">
        <v>2253</v>
      </c>
      <c r="B182" s="5361" t="s">
        <v>16</v>
      </c>
      <c r="C182" s="5361" t="s">
        <v>2717</v>
      </c>
      <c r="D182" s="5361" t="s">
        <v>2718</v>
      </c>
      <c r="E182" s="5361" t="s">
        <v>2719</v>
      </c>
      <c r="F182" s="5361" t="s">
        <v>2320</v>
      </c>
      <c r="G182" s="5361" t="s">
        <v>2709</v>
      </c>
      <c r="H182" s="5361" t="s">
        <v>28</v>
      </c>
      <c r="I182" s="5361" t="s">
        <v>909</v>
      </c>
    </row>
    <row customHeight="1" ht="11.25">
      <c r="A183" s="5361" t="s">
        <v>2253</v>
      </c>
      <c r="B183" s="5361" t="s">
        <v>16</v>
      </c>
      <c r="C183" s="5361" t="s">
        <v>2429</v>
      </c>
      <c r="D183" s="5361" t="s">
        <v>2430</v>
      </c>
      <c r="E183" s="5361" t="s">
        <v>2431</v>
      </c>
      <c r="F183" s="5361" t="s">
        <v>2320</v>
      </c>
      <c r="G183" s="5361" t="s">
        <v>2432</v>
      </c>
      <c r="H183" s="5361" t="s">
        <v>28</v>
      </c>
      <c r="I183" s="5361" t="s">
        <v>909</v>
      </c>
    </row>
    <row customHeight="1" ht="11.25">
      <c r="A184" s="5361" t="s">
        <v>2253</v>
      </c>
      <c r="B184" s="5361" t="s">
        <v>16</v>
      </c>
      <c r="C184" s="5361" t="s">
        <v>2720</v>
      </c>
      <c r="D184" s="5361" t="s">
        <v>2721</v>
      </c>
      <c r="E184" s="5361" t="s">
        <v>2722</v>
      </c>
      <c r="F184" s="5361" t="s">
        <v>2723</v>
      </c>
      <c r="G184" s="5361" t="s">
        <v>2724</v>
      </c>
      <c r="H184" s="5361" t="s">
        <v>28</v>
      </c>
      <c r="I184" s="5361" t="s">
        <v>909</v>
      </c>
    </row>
    <row customHeight="1" ht="11.25">
      <c r="A185" s="5361" t="s">
        <v>2253</v>
      </c>
      <c r="B185" s="5361" t="s">
        <v>16</v>
      </c>
      <c r="C185" s="5361" t="s">
        <v>2433</v>
      </c>
      <c r="D185" s="5361" t="s">
        <v>2434</v>
      </c>
      <c r="E185" s="5361" t="s">
        <v>2435</v>
      </c>
      <c r="F185" s="5361" t="s">
        <v>2436</v>
      </c>
      <c r="G185" s="5361" t="s">
        <v>2437</v>
      </c>
      <c r="H185" s="5361" t="s">
        <v>28</v>
      </c>
      <c r="I185" s="5361" t="s">
        <v>909</v>
      </c>
    </row>
    <row customHeight="1" ht="11.25">
      <c r="A186" s="5361" t="s">
        <v>2253</v>
      </c>
      <c r="B186" s="5361" t="s">
        <v>16</v>
      </c>
      <c r="C186" s="5361" t="s">
        <v>2733</v>
      </c>
      <c r="D186" s="5361" t="s">
        <v>2734</v>
      </c>
      <c r="E186" s="5361" t="s">
        <v>2735</v>
      </c>
      <c r="F186" s="5361" t="s">
        <v>2451</v>
      </c>
      <c r="G186" s="5361" t="s">
        <v>2736</v>
      </c>
      <c r="H186" s="5361" t="s">
        <v>28</v>
      </c>
      <c r="I186" s="5361" t="s">
        <v>909</v>
      </c>
    </row>
    <row customHeight="1" ht="11.25">
      <c r="A187" s="5361" t="s">
        <v>2253</v>
      </c>
      <c r="B187" s="5361" t="s">
        <v>16</v>
      </c>
      <c r="C187" s="5361" t="s">
        <v>2737</v>
      </c>
      <c r="D187" s="5361" t="s">
        <v>2738</v>
      </c>
      <c r="E187" s="5361" t="s">
        <v>2739</v>
      </c>
      <c r="F187" s="5361" t="s">
        <v>2296</v>
      </c>
      <c r="G187" s="5361" t="s">
        <v>2463</v>
      </c>
      <c r="H187" s="5361" t="s">
        <v>28</v>
      </c>
      <c r="I187" s="5361" t="s">
        <v>909</v>
      </c>
    </row>
    <row customHeight="1" ht="11.25">
      <c r="A188" s="5361" t="s">
        <v>2253</v>
      </c>
      <c r="B188" s="5361" t="s">
        <v>16</v>
      </c>
      <c r="C188" s="5361" t="s">
        <v>2780</v>
      </c>
      <c r="D188" s="5361" t="s">
        <v>2781</v>
      </c>
      <c r="E188" s="5361" t="s">
        <v>2782</v>
      </c>
      <c r="F188" s="5361" t="s">
        <v>2257</v>
      </c>
      <c r="G188" s="5361" t="s">
        <v>2783</v>
      </c>
      <c r="H188" s="5361" t="s">
        <v>28</v>
      </c>
      <c r="I188" s="5361" t="s">
        <v>909</v>
      </c>
    </row>
    <row customHeight="1" ht="11.25">
      <c r="A189" s="5361" t="s">
        <v>2253</v>
      </c>
      <c r="B189" s="5361" t="s">
        <v>16</v>
      </c>
      <c r="C189" s="5361" t="s">
        <v>2784</v>
      </c>
      <c r="D189" s="5361" t="s">
        <v>2785</v>
      </c>
      <c r="E189" s="5361" t="s">
        <v>2786</v>
      </c>
      <c r="F189" s="5361" t="s">
        <v>2507</v>
      </c>
      <c r="G189" s="5361" t="s">
        <v>2787</v>
      </c>
      <c r="H189" s="5361" t="s">
        <v>28</v>
      </c>
      <c r="I189" s="5361" t="s">
        <v>909</v>
      </c>
    </row>
    <row customHeight="1" ht="11.25">
      <c r="A190" s="5361" t="s">
        <v>2253</v>
      </c>
      <c r="B190" s="5361" t="s">
        <v>16</v>
      </c>
      <c r="C190" s="5361" t="s">
        <v>2788</v>
      </c>
      <c r="D190" s="5361" t="s">
        <v>2789</v>
      </c>
      <c r="E190" s="5361" t="s">
        <v>2790</v>
      </c>
      <c r="F190" s="5361" t="s">
        <v>2791</v>
      </c>
      <c r="G190" s="5361" t="s">
        <v>2792</v>
      </c>
      <c r="H190" s="5361" t="s">
        <v>28</v>
      </c>
      <c r="I190" s="5361" t="s">
        <v>909</v>
      </c>
    </row>
    <row customHeight="1" ht="11.25">
      <c r="A191" s="5361" t="s">
        <v>2253</v>
      </c>
      <c r="B191" s="5361" t="s">
        <v>16</v>
      </c>
      <c r="C191" s="5361" t="s">
        <v>2793</v>
      </c>
      <c r="D191" s="5361" t="s">
        <v>2794</v>
      </c>
      <c r="E191" s="5361" t="s">
        <v>2795</v>
      </c>
      <c r="F191" s="5361" t="s">
        <v>2320</v>
      </c>
      <c r="G191" s="5361" t="s">
        <v>2796</v>
      </c>
      <c r="H191" s="5361" t="s">
        <v>28</v>
      </c>
      <c r="I191" s="5361" t="s">
        <v>909</v>
      </c>
    </row>
    <row customHeight="1" ht="11.25">
      <c r="A192" s="5361" t="s">
        <v>2253</v>
      </c>
      <c r="B192" s="5361" t="s">
        <v>16</v>
      </c>
      <c r="C192" s="5361" t="s">
        <v>2509</v>
      </c>
      <c r="D192" s="5361" t="s">
        <v>2510</v>
      </c>
      <c r="E192" s="5361" t="s">
        <v>2511</v>
      </c>
      <c r="F192" s="5361" t="s">
        <v>2512</v>
      </c>
      <c r="G192" s="5361" t="s">
        <v>2513</v>
      </c>
      <c r="H192" s="5361" t="s">
        <v>28</v>
      </c>
      <c r="I192" s="5361" t="s">
        <v>909</v>
      </c>
    </row>
    <row customHeight="1" ht="11.25">
      <c r="A193" s="5361" t="s">
        <v>2253</v>
      </c>
      <c r="B193" s="5361" t="s">
        <v>16</v>
      </c>
      <c r="C193" s="5361" t="s">
        <v>2744</v>
      </c>
      <c r="D193" s="5361" t="s">
        <v>2745</v>
      </c>
      <c r="E193" s="5361" t="s">
        <v>2746</v>
      </c>
      <c r="F193" s="5361" t="s">
        <v>2306</v>
      </c>
      <c r="G193" s="5361" t="s">
        <v>2747</v>
      </c>
      <c r="H193" s="5361" t="s">
        <v>28</v>
      </c>
      <c r="I193" s="5361" t="s">
        <v>909</v>
      </c>
    </row>
    <row customHeight="1" ht="11.25">
      <c r="A194" s="5361" t="s">
        <v>2253</v>
      </c>
      <c r="B194" s="5361" t="s">
        <v>16</v>
      </c>
      <c r="C194" s="5361" t="s">
        <v>2518</v>
      </c>
      <c r="D194" s="5361" t="s">
        <v>2519</v>
      </c>
      <c r="E194" s="5361" t="s">
        <v>2520</v>
      </c>
      <c r="F194" s="5361" t="s">
        <v>2521</v>
      </c>
      <c r="G194" s="5361" t="s">
        <v>2522</v>
      </c>
      <c r="H194" s="5361" t="s">
        <v>28</v>
      </c>
      <c r="I194" s="5361" t="s">
        <v>909</v>
      </c>
    </row>
    <row customHeight="1" ht="11.25">
      <c r="A195" s="5361" t="s">
        <v>2253</v>
      </c>
      <c r="B195" s="5361" t="s">
        <v>16</v>
      </c>
      <c r="C195" s="5361" t="s">
        <v>28</v>
      </c>
      <c r="D195" s="5361" t="s">
        <v>2536</v>
      </c>
      <c r="E195" s="5361" t="s">
        <v>2537</v>
      </c>
      <c r="F195" s="5361" t="s">
        <v>2538</v>
      </c>
      <c r="G195" s="5361" t="s">
        <v>28</v>
      </c>
      <c r="H195" s="5361" t="s">
        <v>28</v>
      </c>
      <c r="I195" s="5361" t="s">
        <v>909</v>
      </c>
    </row>
    <row customHeight="1" ht="11.25">
      <c r="A196" s="5361" t="s">
        <v>2253</v>
      </c>
      <c r="B196" s="5361" t="s">
        <v>16</v>
      </c>
      <c r="C196" s="5361" t="s">
        <v>13</v>
      </c>
      <c r="D196" s="5361" t="s">
        <v>46</v>
      </c>
      <c r="E196" s="5361" t="s">
        <v>49</v>
      </c>
      <c r="F196" s="5361" t="s">
        <v>51</v>
      </c>
      <c r="G196" s="5361" t="s">
        <v>28</v>
      </c>
      <c r="H196" s="5361" t="s">
        <v>28</v>
      </c>
      <c r="I196" s="5361" t="s">
        <v>909</v>
      </c>
    </row>
    <row customHeight="1" ht="11.25">
      <c r="A197" s="5361" t="s">
        <v>2253</v>
      </c>
      <c r="B197" s="5361" t="s">
        <v>16</v>
      </c>
      <c r="C197" s="5361" t="s">
        <v>2544</v>
      </c>
      <c r="D197" s="5361" t="s">
        <v>2545</v>
      </c>
      <c r="E197" s="5361" t="s">
        <v>2546</v>
      </c>
      <c r="F197" s="5361" t="s">
        <v>2547</v>
      </c>
      <c r="G197" s="5361" t="s">
        <v>2548</v>
      </c>
      <c r="H197" s="5361" t="s">
        <v>28</v>
      </c>
      <c r="I197" s="5361" t="s">
        <v>909</v>
      </c>
    </row>
    <row customHeight="1" ht="11.25">
      <c r="A198" s="5361" t="s">
        <v>2253</v>
      </c>
      <c r="B198" s="5361" t="s">
        <v>16</v>
      </c>
      <c r="C198" s="5361" t="s">
        <v>2552</v>
      </c>
      <c r="D198" s="5361" t="s">
        <v>2553</v>
      </c>
      <c r="E198" s="5361" t="s">
        <v>2554</v>
      </c>
      <c r="F198" s="5361" t="s">
        <v>2555</v>
      </c>
      <c r="G198" s="5361" t="s">
        <v>2378</v>
      </c>
      <c r="H198" s="5361" t="s">
        <v>28</v>
      </c>
      <c r="I198" s="5361" t="s">
        <v>909</v>
      </c>
    </row>
    <row customHeight="1" ht="11.25">
      <c r="A199" s="5361" t="s">
        <v>2253</v>
      </c>
      <c r="B199" s="5361" t="s">
        <v>16</v>
      </c>
      <c r="C199" s="5361" t="s">
        <v>2556</v>
      </c>
      <c r="D199" s="5361" t="s">
        <v>2557</v>
      </c>
      <c r="E199" s="5361" t="s">
        <v>2558</v>
      </c>
      <c r="F199" s="5361" t="s">
        <v>2559</v>
      </c>
      <c r="G199" s="5361" t="s">
        <v>2560</v>
      </c>
      <c r="H199" s="5361" t="s">
        <v>28</v>
      </c>
      <c r="I199" s="5361" t="s">
        <v>909</v>
      </c>
    </row>
    <row customHeight="1" ht="11.25">
      <c r="A200" s="5361" t="s">
        <v>2253</v>
      </c>
      <c r="B200" s="5361" t="s">
        <v>16</v>
      </c>
      <c r="C200" s="5361" t="s">
        <v>2268</v>
      </c>
      <c r="D200" s="5361" t="s">
        <v>2269</v>
      </c>
      <c r="E200" s="5361" t="s">
        <v>2270</v>
      </c>
      <c r="F200" s="5361" t="s">
        <v>2271</v>
      </c>
      <c r="G200" s="5361" t="s">
        <v>2272</v>
      </c>
      <c r="H200" s="5361" t="s">
        <v>28</v>
      </c>
      <c r="I200" s="5361" t="s">
        <v>1626</v>
      </c>
    </row>
    <row customHeight="1" ht="11.25">
      <c r="A201" s="5361" t="s">
        <v>2253</v>
      </c>
      <c r="B201" s="5361" t="s">
        <v>16</v>
      </c>
      <c r="C201" s="5361" t="s">
        <v>2797</v>
      </c>
      <c r="D201" s="5361" t="s">
        <v>2798</v>
      </c>
      <c r="E201" s="5361" t="s">
        <v>2799</v>
      </c>
      <c r="F201" s="5361" t="s">
        <v>578</v>
      </c>
      <c r="G201" s="5361" t="s">
        <v>2800</v>
      </c>
      <c r="H201" s="5361" t="s">
        <v>28</v>
      </c>
      <c r="I201" s="5361" t="s">
        <v>1626</v>
      </c>
    </row>
    <row customHeight="1" ht="11.25">
      <c r="A202" s="5361" t="s">
        <v>2253</v>
      </c>
      <c r="B202" s="5361" t="s">
        <v>16</v>
      </c>
      <c r="C202" s="5361" t="s">
        <v>2801</v>
      </c>
      <c r="D202" s="5361" t="s">
        <v>2802</v>
      </c>
      <c r="E202" s="5361" t="s">
        <v>2803</v>
      </c>
      <c r="F202" s="5361" t="s">
        <v>578</v>
      </c>
      <c r="G202" s="5361" t="s">
        <v>2804</v>
      </c>
      <c r="H202" s="5361" t="s">
        <v>28</v>
      </c>
      <c r="I202" s="5361" t="s">
        <v>1626</v>
      </c>
    </row>
    <row customHeight="1" ht="11.25">
      <c r="A203" s="5361" t="s">
        <v>2253</v>
      </c>
      <c r="B203" s="5361" t="s">
        <v>16</v>
      </c>
      <c r="C203" s="5361" t="s">
        <v>2805</v>
      </c>
      <c r="D203" s="5361" t="s">
        <v>2806</v>
      </c>
      <c r="E203" s="5361" t="s">
        <v>2807</v>
      </c>
      <c r="F203" s="5361" t="s">
        <v>578</v>
      </c>
      <c r="G203" s="5361" t="s">
        <v>2804</v>
      </c>
      <c r="H203" s="5361" t="s">
        <v>28</v>
      </c>
      <c r="I203" s="5361" t="s">
        <v>1626</v>
      </c>
    </row>
    <row customHeight="1" ht="11.25">
      <c r="A204" s="5361" t="s">
        <v>2253</v>
      </c>
      <c r="B204" s="5361" t="s">
        <v>16</v>
      </c>
      <c r="C204" s="5361" t="s">
        <v>2808</v>
      </c>
      <c r="D204" s="5361" t="s">
        <v>2809</v>
      </c>
      <c r="E204" s="5361" t="s">
        <v>2810</v>
      </c>
      <c r="F204" s="5361" t="s">
        <v>578</v>
      </c>
      <c r="G204" s="5361" t="s">
        <v>2811</v>
      </c>
      <c r="H204" s="5361" t="s">
        <v>28</v>
      </c>
      <c r="I204" s="5361" t="s">
        <v>1626</v>
      </c>
    </row>
    <row customHeight="1" ht="11.25">
      <c r="A205" s="5361" t="s">
        <v>2253</v>
      </c>
      <c r="B205" s="5361" t="s">
        <v>16</v>
      </c>
      <c r="C205" s="5361" t="s">
        <v>2812</v>
      </c>
      <c r="D205" s="5361" t="s">
        <v>2813</v>
      </c>
      <c r="E205" s="5361" t="s">
        <v>2814</v>
      </c>
      <c r="F205" s="5361" t="s">
        <v>578</v>
      </c>
      <c r="G205" s="5361" t="s">
        <v>2815</v>
      </c>
      <c r="H205" s="5361" t="s">
        <v>28</v>
      </c>
      <c r="I205" s="5361" t="s">
        <v>1626</v>
      </c>
    </row>
    <row customHeight="1" ht="11.25">
      <c r="A206" s="5361" t="s">
        <v>2253</v>
      </c>
      <c r="B206" s="5361" t="s">
        <v>16</v>
      </c>
      <c r="C206" s="5361" t="s">
        <v>2816</v>
      </c>
      <c r="D206" s="5361" t="s">
        <v>2817</v>
      </c>
      <c r="E206" s="5361" t="s">
        <v>2818</v>
      </c>
      <c r="F206" s="5361" t="s">
        <v>578</v>
      </c>
      <c r="G206" s="5361" t="s">
        <v>28</v>
      </c>
      <c r="H206" s="5361" t="s">
        <v>28</v>
      </c>
      <c r="I206" s="5361" t="s">
        <v>1626</v>
      </c>
    </row>
    <row customHeight="1" ht="11.25">
      <c r="A207" s="5361" t="s">
        <v>2253</v>
      </c>
      <c r="B207" s="5361" t="s">
        <v>16</v>
      </c>
      <c r="C207" s="5361" t="s">
        <v>2819</v>
      </c>
      <c r="D207" s="5361" t="s">
        <v>2820</v>
      </c>
      <c r="E207" s="5361" t="s">
        <v>2821</v>
      </c>
      <c r="F207" s="5361" t="s">
        <v>578</v>
      </c>
      <c r="G207" s="5361" t="s">
        <v>2822</v>
      </c>
      <c r="H207" s="5361" t="s">
        <v>28</v>
      </c>
      <c r="I207" s="5361" t="s">
        <v>1626</v>
      </c>
    </row>
    <row customHeight="1" ht="11.25">
      <c r="A208" s="5361" t="s">
        <v>2253</v>
      </c>
      <c r="B208" s="5361" t="s">
        <v>16</v>
      </c>
      <c r="C208" s="5361" t="s">
        <v>2823</v>
      </c>
      <c r="D208" s="5361" t="s">
        <v>2824</v>
      </c>
      <c r="E208" s="5361" t="s">
        <v>2825</v>
      </c>
      <c r="F208" s="5361" t="s">
        <v>578</v>
      </c>
      <c r="G208" s="5361" t="s">
        <v>2826</v>
      </c>
      <c r="H208" s="5361" t="s">
        <v>28</v>
      </c>
      <c r="I208" s="5361" t="s">
        <v>1626</v>
      </c>
    </row>
    <row customHeight="1" ht="11.25">
      <c r="A209" s="5361" t="s">
        <v>2253</v>
      </c>
      <c r="B209" s="5361" t="s">
        <v>16</v>
      </c>
      <c r="C209" s="5361" t="s">
        <v>2827</v>
      </c>
      <c r="D209" s="5361" t="s">
        <v>2828</v>
      </c>
      <c r="E209" s="5361" t="s">
        <v>2829</v>
      </c>
      <c r="F209" s="5361" t="s">
        <v>578</v>
      </c>
      <c r="G209" s="5361" t="s">
        <v>2830</v>
      </c>
      <c r="H209" s="5361" t="s">
        <v>28</v>
      </c>
      <c r="I209" s="5361" t="s">
        <v>1626</v>
      </c>
    </row>
    <row customHeight="1" ht="11.25">
      <c r="A210" s="5361" t="s">
        <v>2253</v>
      </c>
      <c r="B210" s="5361" t="s">
        <v>16</v>
      </c>
      <c r="C210" s="5361" t="s">
        <v>2831</v>
      </c>
      <c r="D210" s="5361" t="s">
        <v>2832</v>
      </c>
      <c r="E210" s="5361" t="s">
        <v>2833</v>
      </c>
      <c r="F210" s="5361" t="s">
        <v>578</v>
      </c>
      <c r="G210" s="5361" t="s">
        <v>2804</v>
      </c>
      <c r="H210" s="5361" t="s">
        <v>28</v>
      </c>
      <c r="I210" s="5361" t="s">
        <v>1626</v>
      </c>
    </row>
    <row customHeight="1" ht="11.25">
      <c r="A211" s="5361" t="s">
        <v>2253</v>
      </c>
      <c r="B211" s="5361" t="s">
        <v>16</v>
      </c>
      <c r="C211" s="5361" t="s">
        <v>2834</v>
      </c>
      <c r="D211" s="5361" t="s">
        <v>2835</v>
      </c>
      <c r="E211" s="5361" t="s">
        <v>2836</v>
      </c>
      <c r="F211" s="5361" t="s">
        <v>578</v>
      </c>
      <c r="G211" s="5361" t="s">
        <v>2837</v>
      </c>
      <c r="H211" s="5361" t="s">
        <v>28</v>
      </c>
      <c r="I211" s="5361" t="s">
        <v>1626</v>
      </c>
    </row>
    <row customHeight="1" ht="11.25">
      <c r="A212" s="5361" t="s">
        <v>2253</v>
      </c>
      <c r="B212" s="5361" t="s">
        <v>16</v>
      </c>
      <c r="C212" s="5361" t="s">
        <v>2838</v>
      </c>
      <c r="D212" s="5361" t="s">
        <v>2839</v>
      </c>
      <c r="E212" s="5361" t="s">
        <v>2840</v>
      </c>
      <c r="F212" s="5361" t="s">
        <v>578</v>
      </c>
      <c r="G212" s="5361" t="s">
        <v>2841</v>
      </c>
      <c r="H212" s="5361" t="s">
        <v>28</v>
      </c>
      <c r="I212" s="5361" t="s">
        <v>1626</v>
      </c>
    </row>
    <row customHeight="1" ht="11.25">
      <c r="A213" s="5361" t="s">
        <v>2253</v>
      </c>
      <c r="B213" s="5361" t="s">
        <v>16</v>
      </c>
      <c r="C213" s="5361" t="s">
        <v>2842</v>
      </c>
      <c r="D213" s="5361" t="s">
        <v>2843</v>
      </c>
      <c r="E213" s="5361" t="s">
        <v>2844</v>
      </c>
      <c r="F213" s="5361" t="s">
        <v>2845</v>
      </c>
      <c r="G213" s="5361" t="s">
        <v>2846</v>
      </c>
      <c r="H213" s="5361" t="s">
        <v>28</v>
      </c>
      <c r="I213" s="5361" t="s">
        <v>1626</v>
      </c>
    </row>
    <row customHeight="1" ht="11.25">
      <c r="A214" s="5361" t="s">
        <v>2253</v>
      </c>
      <c r="B214" s="5361" t="s">
        <v>16</v>
      </c>
      <c r="C214" s="5361" t="s">
        <v>2394</v>
      </c>
      <c r="D214" s="5361" t="s">
        <v>2395</v>
      </c>
      <c r="E214" s="5361" t="s">
        <v>2396</v>
      </c>
      <c r="F214" s="5361" t="s">
        <v>2397</v>
      </c>
      <c r="G214" s="5361" t="s">
        <v>2398</v>
      </c>
      <c r="H214" s="5361" t="s">
        <v>28</v>
      </c>
      <c r="I214" s="5361" t="s">
        <v>1626</v>
      </c>
    </row>
    <row customHeight="1" ht="11.25">
      <c r="A215" s="5361" t="s">
        <v>2253</v>
      </c>
      <c r="B215" s="5361" t="s">
        <v>16</v>
      </c>
      <c r="C215" s="5361" t="s">
        <v>2847</v>
      </c>
      <c r="D215" s="5361" t="s">
        <v>2848</v>
      </c>
      <c r="E215" s="5361" t="s">
        <v>2849</v>
      </c>
      <c r="F215" s="5361" t="s">
        <v>2284</v>
      </c>
      <c r="G215" s="5361" t="s">
        <v>2850</v>
      </c>
      <c r="H215" s="5361" t="s">
        <v>28</v>
      </c>
      <c r="I215" s="5361" t="s">
        <v>1626</v>
      </c>
    </row>
    <row customHeight="1" ht="11.25">
      <c r="A216" s="5361" t="s">
        <v>2253</v>
      </c>
      <c r="B216" s="5361" t="s">
        <v>16</v>
      </c>
      <c r="C216" s="5361" t="s">
        <v>2851</v>
      </c>
      <c r="D216" s="5361" t="s">
        <v>2852</v>
      </c>
      <c r="E216" s="5361" t="s">
        <v>2853</v>
      </c>
      <c r="F216" s="5361" t="s">
        <v>2284</v>
      </c>
      <c r="G216" s="5361" t="s">
        <v>2854</v>
      </c>
      <c r="H216" s="5361" t="s">
        <v>28</v>
      </c>
      <c r="I216" s="5361" t="s">
        <v>1626</v>
      </c>
    </row>
    <row customHeight="1" ht="11.25">
      <c r="A217" s="5361" t="s">
        <v>2253</v>
      </c>
      <c r="B217" s="5361" t="s">
        <v>16</v>
      </c>
      <c r="C217" s="5361" t="s">
        <v>2855</v>
      </c>
      <c r="D217" s="5361" t="s">
        <v>2856</v>
      </c>
      <c r="E217" s="5361" t="s">
        <v>2857</v>
      </c>
      <c r="F217" s="5361" t="s">
        <v>2306</v>
      </c>
      <c r="G217" s="5361" t="s">
        <v>2858</v>
      </c>
      <c r="H217" s="5361" t="s">
        <v>28</v>
      </c>
      <c r="I217" s="5361" t="s">
        <v>1626</v>
      </c>
    </row>
    <row customHeight="1" ht="11.25">
      <c r="A218" s="5361" t="s">
        <v>2253</v>
      </c>
      <c r="B218" s="5361" t="s">
        <v>16</v>
      </c>
      <c r="C218" s="5361" t="s">
        <v>2859</v>
      </c>
      <c r="D218" s="5361" t="s">
        <v>2860</v>
      </c>
      <c r="E218" s="5361" t="s">
        <v>2861</v>
      </c>
      <c r="F218" s="5361" t="s">
        <v>2482</v>
      </c>
      <c r="G218" s="5361" t="s">
        <v>2862</v>
      </c>
      <c r="H218" s="5361" t="s">
        <v>28</v>
      </c>
      <c r="I218" s="5361" t="s">
        <v>1626</v>
      </c>
    </row>
    <row customHeight="1" ht="11.25">
      <c r="A219" s="5361" t="s">
        <v>2253</v>
      </c>
      <c r="B219" s="5361" t="s">
        <v>16</v>
      </c>
      <c r="C219" s="5361" t="s">
        <v>2863</v>
      </c>
      <c r="D219" s="5361" t="s">
        <v>2864</v>
      </c>
      <c r="E219" s="5361" t="s">
        <v>2865</v>
      </c>
      <c r="F219" s="5361" t="s">
        <v>2284</v>
      </c>
      <c r="G219" s="5361" t="s">
        <v>2866</v>
      </c>
      <c r="H219" s="5361" t="s">
        <v>28</v>
      </c>
      <c r="I219" s="5361" t="s">
        <v>1626</v>
      </c>
    </row>
    <row customHeight="1" ht="11.25">
      <c r="A220" s="5361" t="s">
        <v>2253</v>
      </c>
      <c r="B220" s="5361" t="s">
        <v>16</v>
      </c>
      <c r="C220" s="5361" t="s">
        <v>2867</v>
      </c>
      <c r="D220" s="5361" t="s">
        <v>2868</v>
      </c>
      <c r="E220" s="5361" t="s">
        <v>2869</v>
      </c>
      <c r="F220" s="5361" t="s">
        <v>2284</v>
      </c>
      <c r="G220" s="5361" t="s">
        <v>2870</v>
      </c>
      <c r="H220" s="5361" t="s">
        <v>28</v>
      </c>
      <c r="I220" s="5361" t="s">
        <v>1626</v>
      </c>
    </row>
    <row customHeight="1" ht="11.25">
      <c r="A221" s="5361" t="s">
        <v>2253</v>
      </c>
      <c r="B221" s="5361" t="s">
        <v>16</v>
      </c>
      <c r="C221" s="5361" t="s">
        <v>2871</v>
      </c>
      <c r="D221" s="5361" t="s">
        <v>2872</v>
      </c>
      <c r="E221" s="5361" t="s">
        <v>2873</v>
      </c>
      <c r="F221" s="5361" t="s">
        <v>2320</v>
      </c>
      <c r="G221" s="5361" t="s">
        <v>2874</v>
      </c>
      <c r="H221" s="5361" t="s">
        <v>28</v>
      </c>
      <c r="I221" s="5361" t="s">
        <v>1626</v>
      </c>
    </row>
    <row customHeight="1" ht="11.25">
      <c r="A222" s="5361" t="s">
        <v>2253</v>
      </c>
      <c r="B222" s="5361" t="s">
        <v>16</v>
      </c>
      <c r="C222" s="5361" t="s">
        <v>2875</v>
      </c>
      <c r="D222" s="5361" t="s">
        <v>2876</v>
      </c>
      <c r="E222" s="5361" t="s">
        <v>2877</v>
      </c>
      <c r="F222" s="5361" t="s">
        <v>2284</v>
      </c>
      <c r="G222" s="5361" t="s">
        <v>2878</v>
      </c>
      <c r="H222" s="5361" t="s">
        <v>28</v>
      </c>
      <c r="I222" s="5361" t="s">
        <v>1626</v>
      </c>
    </row>
    <row customHeight="1" ht="11.25">
      <c r="A223" s="5361" t="s">
        <v>2253</v>
      </c>
      <c r="B223" s="5361" t="s">
        <v>16</v>
      </c>
      <c r="C223" s="5361" t="s">
        <v>2879</v>
      </c>
      <c r="D223" s="5361" t="s">
        <v>2880</v>
      </c>
      <c r="E223" s="5361" t="s">
        <v>2881</v>
      </c>
      <c r="F223" s="5361" t="s">
        <v>2315</v>
      </c>
      <c r="G223" s="5361" t="s">
        <v>2882</v>
      </c>
      <c r="H223" s="5361" t="s">
        <v>28</v>
      </c>
      <c r="I223" s="5361" t="s">
        <v>1626</v>
      </c>
    </row>
    <row customHeight="1" ht="11.25">
      <c r="A224" s="5361" t="s">
        <v>2253</v>
      </c>
      <c r="B224" s="5361" t="s">
        <v>16</v>
      </c>
      <c r="C224" s="5361" t="s">
        <v>2883</v>
      </c>
      <c r="D224" s="5361" t="s">
        <v>2884</v>
      </c>
      <c r="E224" s="5361" t="s">
        <v>2885</v>
      </c>
      <c r="F224" s="5361" t="s">
        <v>2538</v>
      </c>
      <c r="G224" s="5361" t="s">
        <v>2886</v>
      </c>
      <c r="H224" s="5361" t="s">
        <v>28</v>
      </c>
      <c r="I224" s="5361" t="s">
        <v>1626</v>
      </c>
    </row>
    <row customHeight="1" ht="11.25">
      <c r="A225" s="5361" t="s">
        <v>2253</v>
      </c>
      <c r="B225" s="5361" t="s">
        <v>16</v>
      </c>
      <c r="C225" s="5361" t="s">
        <v>2887</v>
      </c>
      <c r="D225" s="5361" t="s">
        <v>2888</v>
      </c>
      <c r="E225" s="5361" t="s">
        <v>2889</v>
      </c>
      <c r="F225" s="5361" t="s">
        <v>2296</v>
      </c>
      <c r="G225" s="5361" t="s">
        <v>2890</v>
      </c>
      <c r="H225" s="5361" t="s">
        <v>28</v>
      </c>
      <c r="I225" s="5361" t="s">
        <v>1626</v>
      </c>
    </row>
    <row customHeight="1" ht="11.25">
      <c r="A226" s="5361" t="s">
        <v>2253</v>
      </c>
      <c r="B226" s="5361" t="s">
        <v>16</v>
      </c>
      <c r="C226" s="5361" t="s">
        <v>2891</v>
      </c>
      <c r="D226" s="5361" t="s">
        <v>2892</v>
      </c>
      <c r="E226" s="5361" t="s">
        <v>2893</v>
      </c>
      <c r="F226" s="5361" t="s">
        <v>2296</v>
      </c>
      <c r="G226" s="5361" t="s">
        <v>2894</v>
      </c>
      <c r="H226" s="5361" t="s">
        <v>28</v>
      </c>
      <c r="I226" s="5361" t="s">
        <v>1626</v>
      </c>
    </row>
    <row customHeight="1" ht="11.25">
      <c r="A227" s="5361" t="s">
        <v>2253</v>
      </c>
      <c r="B227" s="5361" t="s">
        <v>16</v>
      </c>
      <c r="C227" s="5361" t="s">
        <v>2895</v>
      </c>
      <c r="D227" s="5361" t="s">
        <v>2896</v>
      </c>
      <c r="E227" s="5361" t="s">
        <v>2897</v>
      </c>
      <c r="F227" s="5361" t="s">
        <v>2306</v>
      </c>
      <c r="G227" s="5361" t="s">
        <v>2898</v>
      </c>
      <c r="H227" s="5361" t="s">
        <v>28</v>
      </c>
      <c r="I227" s="5361" t="s">
        <v>1626</v>
      </c>
    </row>
    <row customHeight="1" ht="11.25">
      <c r="A228" s="5361" t="s">
        <v>2253</v>
      </c>
      <c r="B228" s="5361" t="s">
        <v>16</v>
      </c>
      <c r="C228" s="5361" t="s">
        <v>2899</v>
      </c>
      <c r="D228" s="5361" t="s">
        <v>2900</v>
      </c>
      <c r="E228" s="5361" t="s">
        <v>2901</v>
      </c>
      <c r="F228" s="5361" t="s">
        <v>2306</v>
      </c>
      <c r="G228" s="5361" t="s">
        <v>2902</v>
      </c>
      <c r="H228" s="5361" t="s">
        <v>28</v>
      </c>
      <c r="I228" s="5361" t="s">
        <v>1626</v>
      </c>
    </row>
    <row customHeight="1" ht="11.25">
      <c r="A229" s="5361" t="s">
        <v>2253</v>
      </c>
      <c r="B229" s="5361" t="s">
        <v>16</v>
      </c>
      <c r="C229" s="5361" t="s">
        <v>2903</v>
      </c>
      <c r="D229" s="5361" t="s">
        <v>2904</v>
      </c>
      <c r="E229" s="5361" t="s">
        <v>2905</v>
      </c>
      <c r="F229" s="5361" t="s">
        <v>2296</v>
      </c>
      <c r="G229" s="5361" t="s">
        <v>2906</v>
      </c>
      <c r="H229" s="5361" t="s">
        <v>28</v>
      </c>
      <c r="I229" s="5361" t="s">
        <v>1626</v>
      </c>
    </row>
    <row customHeight="1" ht="11.25">
      <c r="A230" s="5361" t="s">
        <v>2253</v>
      </c>
      <c r="B230" s="5361" t="s">
        <v>16</v>
      </c>
      <c r="C230" s="5361" t="s">
        <v>2907</v>
      </c>
      <c r="D230" s="5361" t="s">
        <v>2908</v>
      </c>
      <c r="E230" s="5361" t="s">
        <v>2909</v>
      </c>
      <c r="F230" s="5361" t="s">
        <v>2301</v>
      </c>
      <c r="G230" s="5361" t="s">
        <v>2910</v>
      </c>
      <c r="H230" s="5361" t="s">
        <v>28</v>
      </c>
      <c r="I230" s="5361" t="s">
        <v>1626</v>
      </c>
    </row>
    <row customHeight="1" ht="11.25">
      <c r="A231" s="5361" t="s">
        <v>2253</v>
      </c>
      <c r="B231" s="5361" t="s">
        <v>16</v>
      </c>
      <c r="C231" s="5361" t="s">
        <v>2911</v>
      </c>
      <c r="D231" s="5361" t="s">
        <v>2912</v>
      </c>
      <c r="E231" s="5361" t="s">
        <v>2913</v>
      </c>
      <c r="F231" s="5361" t="s">
        <v>2284</v>
      </c>
      <c r="G231" s="5361" t="s">
        <v>2914</v>
      </c>
      <c r="H231" s="5361" t="s">
        <v>28</v>
      </c>
      <c r="I231" s="5361" t="s">
        <v>1626</v>
      </c>
    </row>
    <row customHeight="1" ht="11.25">
      <c r="A232" s="5361" t="s">
        <v>2253</v>
      </c>
      <c r="B232" s="5361" t="s">
        <v>16</v>
      </c>
      <c r="C232" s="5361" t="s">
        <v>2488</v>
      </c>
      <c r="D232" s="5361" t="s">
        <v>2489</v>
      </c>
      <c r="E232" s="5361" t="s">
        <v>2490</v>
      </c>
      <c r="F232" s="5361" t="s">
        <v>2482</v>
      </c>
      <c r="G232" s="5361" t="s">
        <v>2491</v>
      </c>
      <c r="H232" s="5361" t="s">
        <v>28</v>
      </c>
      <c r="I232" s="5361" t="s">
        <v>1626</v>
      </c>
    </row>
    <row customHeight="1" ht="11.25">
      <c r="A233" s="5361" t="s">
        <v>2253</v>
      </c>
      <c r="B233" s="5361" t="s">
        <v>16</v>
      </c>
      <c r="C233" s="5361" t="s">
        <v>2915</v>
      </c>
      <c r="D233" s="5361" t="s">
        <v>2916</v>
      </c>
      <c r="E233" s="5361" t="s">
        <v>2917</v>
      </c>
      <c r="F233" s="5361" t="s">
        <v>2320</v>
      </c>
      <c r="G233" s="5361" t="s">
        <v>2918</v>
      </c>
      <c r="H233" s="5361" t="s">
        <v>28</v>
      </c>
      <c r="I233" s="5361" t="s">
        <v>1626</v>
      </c>
    </row>
    <row customHeight="1" ht="11.25">
      <c r="A234" s="5361" t="s">
        <v>2253</v>
      </c>
      <c r="B234" s="5361" t="s">
        <v>16</v>
      </c>
      <c r="C234" s="5361" t="s">
        <v>2919</v>
      </c>
      <c r="D234" s="5361" t="s">
        <v>2920</v>
      </c>
      <c r="E234" s="5361" t="s">
        <v>2921</v>
      </c>
      <c r="F234" s="5361" t="s">
        <v>2482</v>
      </c>
      <c r="G234" s="5361" t="s">
        <v>2922</v>
      </c>
      <c r="H234" s="5361" t="s">
        <v>28</v>
      </c>
      <c r="I234" s="5361" t="s">
        <v>1626</v>
      </c>
    </row>
    <row customHeight="1" ht="11.25">
      <c r="A235" s="5361" t="s">
        <v>2253</v>
      </c>
      <c r="B235" s="5361" t="s">
        <v>16</v>
      </c>
      <c r="C235" s="5361" t="s">
        <v>2923</v>
      </c>
      <c r="D235" s="5361" t="s">
        <v>2924</v>
      </c>
      <c r="E235" s="5361" t="s">
        <v>2925</v>
      </c>
      <c r="F235" s="5361" t="s">
        <v>2482</v>
      </c>
      <c r="G235" s="5361" t="s">
        <v>2926</v>
      </c>
      <c r="H235" s="5361" t="s">
        <v>28</v>
      </c>
      <c r="I235" s="5361" t="s">
        <v>1626</v>
      </c>
    </row>
    <row customHeight="1" ht="11.25">
      <c r="A236" s="5361" t="s">
        <v>2253</v>
      </c>
      <c r="B236" s="5361" t="s">
        <v>16</v>
      </c>
      <c r="C236" s="5361" t="s">
        <v>2927</v>
      </c>
      <c r="D236" s="5361" t="s">
        <v>2928</v>
      </c>
      <c r="E236" s="5361" t="s">
        <v>2929</v>
      </c>
      <c r="F236" s="5361" t="s">
        <v>2315</v>
      </c>
      <c r="G236" s="5361" t="s">
        <v>2930</v>
      </c>
      <c r="H236" s="5361" t="s">
        <v>28</v>
      </c>
      <c r="I236" s="5361" t="s">
        <v>1626</v>
      </c>
    </row>
    <row customHeight="1" ht="11.25">
      <c r="A237" s="5361" t="s">
        <v>2253</v>
      </c>
      <c r="B237" s="5361" t="s">
        <v>16</v>
      </c>
      <c r="C237" s="5361" t="s">
        <v>2931</v>
      </c>
      <c r="D237" s="5361" t="s">
        <v>2932</v>
      </c>
      <c r="E237" s="5361" t="s">
        <v>2933</v>
      </c>
      <c r="F237" s="5361" t="s">
        <v>2538</v>
      </c>
      <c r="G237" s="5361" t="s">
        <v>2934</v>
      </c>
      <c r="H237" s="5361" t="s">
        <v>28</v>
      </c>
      <c r="I237" s="5361" t="s">
        <v>1626</v>
      </c>
    </row>
    <row customHeight="1" ht="11.25">
      <c r="A238" s="5361" t="s">
        <v>2253</v>
      </c>
      <c r="B238" s="5361" t="s">
        <v>16</v>
      </c>
      <c r="C238" s="5361" t="s">
        <v>2935</v>
      </c>
      <c r="D238" s="5361" t="s">
        <v>2936</v>
      </c>
      <c r="E238" s="5361" t="s">
        <v>2937</v>
      </c>
      <c r="F238" s="5361" t="s">
        <v>2938</v>
      </c>
      <c r="G238" s="5361" t="s">
        <v>2939</v>
      </c>
      <c r="H238" s="5361" t="s">
        <v>28</v>
      </c>
      <c r="I238" s="5361" t="s">
        <v>1626</v>
      </c>
    </row>
    <row customHeight="1" ht="11.25">
      <c r="A239" s="5361" t="s">
        <v>2253</v>
      </c>
      <c r="B239" s="5361" t="s">
        <v>16</v>
      </c>
      <c r="C239" s="5361" t="s">
        <v>2940</v>
      </c>
      <c r="D239" s="5361" t="s">
        <v>2941</v>
      </c>
      <c r="E239" s="5361" t="s">
        <v>2942</v>
      </c>
      <c r="F239" s="5361" t="s">
        <v>2587</v>
      </c>
      <c r="G239" s="5361" t="s">
        <v>2943</v>
      </c>
      <c r="H239" s="5361" t="s">
        <v>28</v>
      </c>
      <c r="I239" s="5361" t="s">
        <v>1626</v>
      </c>
    </row>
    <row customHeight="1" ht="11.25">
      <c r="A240" s="5361" t="s">
        <v>2253</v>
      </c>
      <c r="B240" s="5361" t="s">
        <v>16</v>
      </c>
      <c r="C240" s="5361" t="s">
        <v>2944</v>
      </c>
      <c r="D240" s="5361" t="s">
        <v>2945</v>
      </c>
      <c r="E240" s="5361" t="s">
        <v>2946</v>
      </c>
      <c r="F240" s="5361" t="s">
        <v>2482</v>
      </c>
      <c r="G240" s="5361" t="s">
        <v>2947</v>
      </c>
      <c r="H240" s="5361" t="s">
        <v>28</v>
      </c>
      <c r="I240" s="5361" t="s">
        <v>1626</v>
      </c>
    </row>
    <row customHeight="1" ht="11.25">
      <c r="A241" s="5361" t="s">
        <v>2253</v>
      </c>
      <c r="B241" s="5361" t="s">
        <v>16</v>
      </c>
      <c r="C241" s="5361" t="s">
        <v>2948</v>
      </c>
      <c r="D241" s="5361" t="s">
        <v>2949</v>
      </c>
      <c r="E241" s="5361" t="s">
        <v>2950</v>
      </c>
      <c r="F241" s="5361" t="s">
        <v>2482</v>
      </c>
      <c r="G241" s="5361" t="s">
        <v>2951</v>
      </c>
      <c r="H241" s="5361" t="s">
        <v>28</v>
      </c>
      <c r="I241" s="5361" t="s">
        <v>1626</v>
      </c>
    </row>
    <row customHeight="1" ht="11.25">
      <c r="A242" s="5361" t="s">
        <v>2253</v>
      </c>
      <c r="B242" s="5361" t="s">
        <v>16</v>
      </c>
      <c r="C242" s="5361" t="s">
        <v>2952</v>
      </c>
      <c r="D242" s="5361" t="s">
        <v>2953</v>
      </c>
      <c r="E242" s="5361" t="s">
        <v>2954</v>
      </c>
      <c r="F242" s="5361" t="s">
        <v>2315</v>
      </c>
      <c r="G242" s="5361" t="s">
        <v>2914</v>
      </c>
      <c r="H242" s="5361" t="s">
        <v>28</v>
      </c>
      <c r="I242" s="5361" t="s">
        <v>1626</v>
      </c>
    </row>
    <row customHeight="1" ht="11.25">
      <c r="A243" s="5361" t="s">
        <v>2253</v>
      </c>
      <c r="B243" s="5361" t="s">
        <v>16</v>
      </c>
      <c r="C243" s="5361" t="s">
        <v>2955</v>
      </c>
      <c r="D243" s="5361" t="s">
        <v>2956</v>
      </c>
      <c r="E243" s="5361" t="s">
        <v>2957</v>
      </c>
      <c r="F243" s="5361" t="s">
        <v>2315</v>
      </c>
      <c r="G243" s="5361" t="s">
        <v>2958</v>
      </c>
      <c r="H243" s="5361" t="s">
        <v>28</v>
      </c>
      <c r="I243" s="5361" t="s">
        <v>1626</v>
      </c>
    </row>
    <row customHeight="1" ht="11.25">
      <c r="A244" s="5361" t="s">
        <v>2253</v>
      </c>
      <c r="B244" s="5361" t="s">
        <v>16</v>
      </c>
      <c r="C244" s="5361" t="s">
        <v>2959</v>
      </c>
      <c r="D244" s="5361" t="s">
        <v>2960</v>
      </c>
      <c r="E244" s="5361" t="s">
        <v>2961</v>
      </c>
      <c r="F244" s="5361" t="s">
        <v>2271</v>
      </c>
      <c r="G244" s="5361" t="s">
        <v>2914</v>
      </c>
      <c r="H244" s="5361" t="s">
        <v>28</v>
      </c>
      <c r="I244" s="5361" t="s">
        <v>1626</v>
      </c>
    </row>
    <row customHeight="1" ht="11.25">
      <c r="A245" s="5361" t="s">
        <v>2253</v>
      </c>
      <c r="B245" s="5361" t="s">
        <v>16</v>
      </c>
      <c r="C245" s="5361" t="s">
        <v>2962</v>
      </c>
      <c r="D245" s="5361" t="s">
        <v>2963</v>
      </c>
      <c r="E245" s="5361" t="s">
        <v>2964</v>
      </c>
      <c r="F245" s="5361" t="s">
        <v>2284</v>
      </c>
      <c r="G245" s="5361" t="s">
        <v>2965</v>
      </c>
      <c r="H245" s="5361" t="s">
        <v>28</v>
      </c>
      <c r="I245" s="5361" t="s">
        <v>1626</v>
      </c>
    </row>
    <row customHeight="1" ht="11.25">
      <c r="A246" s="5361" t="s">
        <v>2253</v>
      </c>
      <c r="B246" s="5361" t="s">
        <v>16</v>
      </c>
      <c r="C246" s="5361" t="s">
        <v>2966</v>
      </c>
      <c r="D246" s="5361" t="s">
        <v>2967</v>
      </c>
      <c r="E246" s="5361" t="s">
        <v>2968</v>
      </c>
      <c r="F246" s="5361" t="s">
        <v>2402</v>
      </c>
      <c r="G246" s="5361" t="s">
        <v>2969</v>
      </c>
      <c r="H246" s="5361" t="s">
        <v>28</v>
      </c>
      <c r="I246" s="5361" t="s">
        <v>1626</v>
      </c>
    </row>
    <row customHeight="1" ht="11.25">
      <c r="A247" s="5361" t="s">
        <v>2253</v>
      </c>
      <c r="B247" s="5361" t="s">
        <v>16</v>
      </c>
      <c r="C247" s="5361" t="s">
        <v>2970</v>
      </c>
      <c r="D247" s="5361" t="s">
        <v>2971</v>
      </c>
      <c r="E247" s="5361" t="s">
        <v>2972</v>
      </c>
      <c r="F247" s="5361" t="s">
        <v>2973</v>
      </c>
      <c r="G247" s="5361" t="s">
        <v>2974</v>
      </c>
      <c r="H247" s="5361" t="s">
        <v>28</v>
      </c>
      <c r="I247" s="5361" t="s">
        <v>1626</v>
      </c>
    </row>
    <row customHeight="1" ht="11.25">
      <c r="A248" s="5361" t="s">
        <v>2253</v>
      </c>
      <c r="B248" s="5361" t="s">
        <v>16</v>
      </c>
      <c r="C248" s="5361" t="s">
        <v>28</v>
      </c>
      <c r="D248" s="5361" t="s">
        <v>2536</v>
      </c>
      <c r="E248" s="5361" t="s">
        <v>2537</v>
      </c>
      <c r="F248" s="5361" t="s">
        <v>2538</v>
      </c>
      <c r="G248" s="5361" t="s">
        <v>28</v>
      </c>
      <c r="H248" s="5361" t="s">
        <v>28</v>
      </c>
      <c r="I248" s="536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E85B7-0578-BD6E-DD5A-AE392CECCECF}" mc:Ignorable="x14ac xr xr2 xr3">
  <sheetPr>
    <tabColor rgb="FFFFCC99"/>
  </sheetPr>
  <dimension ref="A1:G44"/>
  <sheetViews>
    <sheetView topLeftCell="A1" showGridLines="0" workbookViewId="0">
      <selection activeCell="A1" sqref="A1"/>
    </sheetView>
  </sheetViews>
  <sheetFormatPr customHeight="1" defaultRowHeight="11.25"/>
  <cols>
    <col min="1" max="1" style="2909" width="9.140625"/>
  </cols>
  <sheetData>
    <row customHeight="1" ht="11.25">
      <c r="A1" s="429" t="s">
        <v>2975</v>
      </c>
      <c r="B1" s="118" t="s">
        <v>2976</v>
      </c>
      <c r="C1" s="118" t="s">
        <v>2977</v>
      </c>
      <c r="D1" s="118" t="s">
        <v>2978</v>
      </c>
      <c r="E1" s="0" t="s">
        <v>2979</v>
      </c>
      <c r="F1" s="0" t="s">
        <v>2980</v>
      </c>
      <c r="G1" s="0" t="s">
        <v>2981</v>
      </c>
    </row>
    <row customHeight="1" ht="11.25">
      <c r="A2" s="429" t="s">
        <v>16</v>
      </c>
      <c r="B2" s="0" t="s">
        <v>2982</v>
      </c>
      <c r="C2" s="0" t="s">
        <v>2983</v>
      </c>
      <c r="D2" s="0" t="s">
        <v>2982</v>
      </c>
      <c r="E2" s="0" t="s">
        <v>2983</v>
      </c>
      <c r="F2" s="0" t="s">
        <v>2984</v>
      </c>
      <c r="G2" s="0" t="s">
        <v>112</v>
      </c>
    </row>
    <row customHeight="1" ht="11.25">
      <c r="A3" s="429" t="s">
        <v>16</v>
      </c>
      <c r="B3" s="0" t="s">
        <v>2985</v>
      </c>
      <c r="C3" s="0" t="s">
        <v>2986</v>
      </c>
      <c r="D3" s="0" t="s">
        <v>2985</v>
      </c>
      <c r="E3" s="0" t="s">
        <v>2986</v>
      </c>
      <c r="F3" s="0" t="s">
        <v>2984</v>
      </c>
      <c r="G3" s="0" t="s">
        <v>100</v>
      </c>
    </row>
    <row customHeight="1" ht="11.25">
      <c r="A4" s="429" t="s">
        <v>16</v>
      </c>
      <c r="B4" s="0" t="s">
        <v>2987</v>
      </c>
      <c r="C4" s="0" t="s">
        <v>2988</v>
      </c>
      <c r="D4" s="0" t="s">
        <v>2987</v>
      </c>
      <c r="E4" s="0" t="s">
        <v>2988</v>
      </c>
      <c r="F4" s="0" t="s">
        <v>2984</v>
      </c>
      <c r="G4" s="0" t="s">
        <v>89</v>
      </c>
    </row>
    <row customHeight="1" ht="11.25">
      <c r="A5" s="429" t="s">
        <v>16</v>
      </c>
      <c r="B5" s="0" t="s">
        <v>2989</v>
      </c>
      <c r="C5" s="0" t="s">
        <v>2990</v>
      </c>
      <c r="D5" s="0" t="s">
        <v>2989</v>
      </c>
      <c r="E5" s="0" t="s">
        <v>2990</v>
      </c>
      <c r="F5" s="0" t="s">
        <v>2984</v>
      </c>
      <c r="G5" s="0" t="s">
        <v>90</v>
      </c>
    </row>
    <row customHeight="1" ht="11.25">
      <c r="A6" s="429" t="s">
        <v>16</v>
      </c>
      <c r="B6" s="0" t="s">
        <v>2991</v>
      </c>
      <c r="C6" s="0" t="s">
        <v>2992</v>
      </c>
      <c r="D6" s="0" t="s">
        <v>2991</v>
      </c>
      <c r="E6" s="0" t="s">
        <v>2992</v>
      </c>
      <c r="F6" s="0" t="s">
        <v>2993</v>
      </c>
      <c r="G6" s="0" t="s">
        <v>113</v>
      </c>
    </row>
    <row customHeight="1" ht="11.25">
      <c r="A7" s="429" t="s">
        <v>16</v>
      </c>
      <c r="B7" s="0" t="s">
        <v>2994</v>
      </c>
      <c r="C7" s="0" t="s">
        <v>2995</v>
      </c>
      <c r="D7" s="0" t="s">
        <v>2994</v>
      </c>
      <c r="E7" s="0" t="s">
        <v>2995</v>
      </c>
      <c r="F7" s="0" t="s">
        <v>2984</v>
      </c>
      <c r="G7" s="0" t="s">
        <v>91</v>
      </c>
    </row>
    <row customHeight="1" ht="11.25">
      <c r="A8" s="429" t="s">
        <v>16</v>
      </c>
      <c r="B8" s="0" t="s">
        <v>98</v>
      </c>
      <c r="C8" s="0" t="s">
        <v>99</v>
      </c>
      <c r="D8" s="0" t="s">
        <v>98</v>
      </c>
      <c r="E8" s="0" t="s">
        <v>99</v>
      </c>
      <c r="F8" s="0" t="s">
        <v>2984</v>
      </c>
      <c r="G8" s="0" t="s">
        <v>92</v>
      </c>
    </row>
    <row customHeight="1" ht="11.25">
      <c r="A9" s="429" t="s">
        <v>16</v>
      </c>
      <c r="B9" s="0" t="s">
        <v>2996</v>
      </c>
      <c r="C9" s="0" t="s">
        <v>2997</v>
      </c>
      <c r="D9" s="0" t="s">
        <v>2996</v>
      </c>
      <c r="E9" s="0" t="s">
        <v>2997</v>
      </c>
      <c r="F9" s="0" t="s">
        <v>2993</v>
      </c>
      <c r="G9" s="0" t="s">
        <v>114</v>
      </c>
    </row>
    <row customHeight="1" ht="11.25">
      <c r="A10" s="429" t="s">
        <v>16</v>
      </c>
      <c r="B10" s="0" t="s">
        <v>2998</v>
      </c>
      <c r="C10" s="0" t="s">
        <v>2999</v>
      </c>
      <c r="D10" s="0" t="s">
        <v>2998</v>
      </c>
      <c r="E10" s="0" t="s">
        <v>2999</v>
      </c>
      <c r="F10" s="0" t="s">
        <v>2984</v>
      </c>
      <c r="G10" s="0" t="s">
        <v>150</v>
      </c>
    </row>
    <row customHeight="1" ht="11.25">
      <c r="A11" s="429" t="s">
        <v>16</v>
      </c>
      <c r="B11" s="0" t="s">
        <v>3000</v>
      </c>
      <c r="C11" s="0" t="s">
        <v>3001</v>
      </c>
      <c r="D11" s="0" t="s">
        <v>3000</v>
      </c>
      <c r="E11" s="0" t="s">
        <v>3001</v>
      </c>
      <c r="F11" s="0" t="s">
        <v>2993</v>
      </c>
      <c r="G11" s="0" t="s">
        <v>151</v>
      </c>
    </row>
    <row customHeight="1" ht="11.25">
      <c r="A12" s="429" t="s">
        <v>16</v>
      </c>
      <c r="B12" s="0" t="s">
        <v>3002</v>
      </c>
      <c r="C12" s="0" t="s">
        <v>3003</v>
      </c>
      <c r="D12" s="0" t="s">
        <v>3002</v>
      </c>
      <c r="E12" s="0" t="s">
        <v>3003</v>
      </c>
      <c r="F12" s="0" t="s">
        <v>2993</v>
      </c>
      <c r="G12" s="0" t="s">
        <v>152</v>
      </c>
    </row>
    <row customHeight="1" ht="11.25">
      <c r="A13" s="429" t="s">
        <v>16</v>
      </c>
      <c r="B13" s="0" t="s">
        <v>3004</v>
      </c>
      <c r="C13" s="0" t="s">
        <v>3005</v>
      </c>
      <c r="D13" s="0" t="s">
        <v>3004</v>
      </c>
      <c r="E13" s="0" t="s">
        <v>3005</v>
      </c>
      <c r="F13" s="0" t="s">
        <v>2993</v>
      </c>
      <c r="G13" s="0" t="s">
        <v>153</v>
      </c>
    </row>
    <row customHeight="1" ht="11.25">
      <c r="A14" s="429" t="s">
        <v>16</v>
      </c>
      <c r="B14" s="0" t="s">
        <v>3006</v>
      </c>
      <c r="C14" s="0" t="s">
        <v>3007</v>
      </c>
      <c r="D14" s="0" t="s">
        <v>3006</v>
      </c>
      <c r="E14" s="0" t="s">
        <v>3007</v>
      </c>
      <c r="F14" s="0" t="s">
        <v>2993</v>
      </c>
      <c r="G14" s="0" t="s">
        <v>154</v>
      </c>
    </row>
    <row customHeight="1" ht="11.25">
      <c r="A15" s="429" t="s">
        <v>16</v>
      </c>
      <c r="B15" s="0" t="s">
        <v>3008</v>
      </c>
      <c r="C15" s="0" t="s">
        <v>3009</v>
      </c>
      <c r="D15" s="0" t="s">
        <v>3008</v>
      </c>
      <c r="E15" s="0" t="s">
        <v>3009</v>
      </c>
      <c r="F15" s="0" t="s">
        <v>2993</v>
      </c>
      <c r="G15" s="0" t="s">
        <v>155</v>
      </c>
    </row>
    <row customHeight="1" ht="11.25">
      <c r="A16" s="429" t="s">
        <v>16</v>
      </c>
      <c r="B16" s="0" t="s">
        <v>3010</v>
      </c>
      <c r="C16" s="0" t="s">
        <v>3011</v>
      </c>
      <c r="D16" s="0" t="s">
        <v>3010</v>
      </c>
      <c r="E16" s="0" t="s">
        <v>3011</v>
      </c>
      <c r="F16" s="0" t="s">
        <v>2993</v>
      </c>
      <c r="G16" s="0" t="s">
        <v>1470</v>
      </c>
    </row>
    <row customHeight="1" ht="11.25">
      <c r="A17" s="429" t="s">
        <v>16</v>
      </c>
      <c r="B17" s="0" t="s">
        <v>3012</v>
      </c>
      <c r="C17" s="0" t="s">
        <v>3013</v>
      </c>
      <c r="D17" s="0" t="s">
        <v>3012</v>
      </c>
      <c r="E17" s="0" t="s">
        <v>3013</v>
      </c>
      <c r="F17" s="0" t="s">
        <v>2993</v>
      </c>
      <c r="G17" s="0" t="s">
        <v>1476</v>
      </c>
    </row>
    <row customHeight="1" ht="11.25">
      <c r="A18" s="429" t="s">
        <v>16</v>
      </c>
      <c r="B18" s="0" t="s">
        <v>3014</v>
      </c>
      <c r="C18" s="0" t="s">
        <v>3015</v>
      </c>
      <c r="D18" s="0" t="s">
        <v>3014</v>
      </c>
      <c r="E18" s="0" t="s">
        <v>3015</v>
      </c>
      <c r="F18" s="0" t="s">
        <v>2984</v>
      </c>
      <c r="G18" s="0" t="s">
        <v>1488</v>
      </c>
    </row>
    <row customHeight="1" ht="11.25">
      <c r="A19" s="429" t="s">
        <v>16</v>
      </c>
      <c r="B19" s="0" t="s">
        <v>3016</v>
      </c>
      <c r="C19" s="0" t="s">
        <v>3017</v>
      </c>
      <c r="D19" s="0" t="s">
        <v>3016</v>
      </c>
      <c r="E19" s="0" t="s">
        <v>3017</v>
      </c>
      <c r="F19" s="0" t="s">
        <v>2993</v>
      </c>
      <c r="G19" s="0" t="s">
        <v>1502</v>
      </c>
    </row>
    <row customHeight="1" ht="11.25">
      <c r="A20" s="429" t="s">
        <v>16</v>
      </c>
      <c r="B20" s="0" t="s">
        <v>3018</v>
      </c>
      <c r="C20" s="0" t="s">
        <v>3019</v>
      </c>
      <c r="D20" s="0" t="s">
        <v>3018</v>
      </c>
      <c r="E20" s="0" t="s">
        <v>3019</v>
      </c>
      <c r="F20" s="0" t="s">
        <v>2984</v>
      </c>
      <c r="G20" s="0" t="s">
        <v>1514</v>
      </c>
    </row>
    <row customHeight="1" ht="11.25">
      <c r="A21" s="429" t="s">
        <v>16</v>
      </c>
      <c r="B21" s="0" t="s">
        <v>3020</v>
      </c>
      <c r="C21" s="0" t="s">
        <v>3021</v>
      </c>
      <c r="D21" s="0" t="s">
        <v>3020</v>
      </c>
      <c r="E21" s="0" t="s">
        <v>3021</v>
      </c>
      <c r="F21" s="0" t="s">
        <v>2993</v>
      </c>
      <c r="G21" s="0" t="s">
        <v>1523</v>
      </c>
    </row>
    <row customHeight="1" ht="11.25">
      <c r="A22" s="429" t="s">
        <v>16</v>
      </c>
      <c r="B22" s="0" t="s">
        <v>3022</v>
      </c>
      <c r="C22" s="0" t="s">
        <v>3023</v>
      </c>
      <c r="D22" s="0" t="s">
        <v>3022</v>
      </c>
      <c r="E22" s="0" t="s">
        <v>3023</v>
      </c>
      <c r="F22" s="0" t="s">
        <v>2984</v>
      </c>
      <c r="G22" s="0" t="s">
        <v>1539</v>
      </c>
    </row>
    <row customHeight="1" ht="11.25">
      <c r="A23" s="429" t="s">
        <v>16</v>
      </c>
      <c r="B23" s="0" t="s">
        <v>103</v>
      </c>
      <c r="C23" s="0" t="s">
        <v>104</v>
      </c>
      <c r="D23" s="0" t="s">
        <v>103</v>
      </c>
      <c r="E23" s="0" t="s">
        <v>104</v>
      </c>
      <c r="F23" s="0" t="s">
        <v>2993</v>
      </c>
      <c r="G23" s="0" t="s">
        <v>102</v>
      </c>
    </row>
    <row customHeight="1" ht="11.25">
      <c r="A24" s="429" t="s">
        <v>16</v>
      </c>
      <c r="B24" s="0" t="s">
        <v>3024</v>
      </c>
      <c r="C24" s="0" t="s">
        <v>3025</v>
      </c>
      <c r="D24" s="0" t="s">
        <v>3024</v>
      </c>
      <c r="E24" s="0" t="s">
        <v>3025</v>
      </c>
      <c r="F24" s="0" t="s">
        <v>2984</v>
      </c>
      <c r="G24" s="0" t="s">
        <v>1553</v>
      </c>
    </row>
    <row customHeight="1" ht="11.25">
      <c r="A25" s="429" t="s">
        <v>16</v>
      </c>
      <c r="B25" s="0" t="s">
        <v>3026</v>
      </c>
      <c r="C25" s="0" t="s">
        <v>3027</v>
      </c>
      <c r="D25" s="0" t="s">
        <v>3026</v>
      </c>
      <c r="E25" s="0" t="s">
        <v>3027</v>
      </c>
      <c r="F25" s="0" t="s">
        <v>2984</v>
      </c>
      <c r="G25" s="0" t="s">
        <v>1560</v>
      </c>
    </row>
    <row customHeight="1" ht="11.25">
      <c r="A26" s="429" t="s">
        <v>16</v>
      </c>
      <c r="B26" s="0" t="s">
        <v>3028</v>
      </c>
      <c r="C26" s="0" t="s">
        <v>3029</v>
      </c>
      <c r="D26" s="0" t="s">
        <v>3028</v>
      </c>
      <c r="E26" s="0" t="s">
        <v>3029</v>
      </c>
      <c r="F26" s="0" t="s">
        <v>2984</v>
      </c>
      <c r="G26" s="0" t="s">
        <v>1564</v>
      </c>
    </row>
    <row customHeight="1" ht="11.25">
      <c r="A27" s="429" t="s">
        <v>16</v>
      </c>
      <c r="B27" s="0" t="s">
        <v>3030</v>
      </c>
      <c r="C27" s="0" t="s">
        <v>3031</v>
      </c>
      <c r="D27" s="0" t="s">
        <v>3030</v>
      </c>
      <c r="E27" s="0" t="s">
        <v>3031</v>
      </c>
      <c r="F27" s="0" t="s">
        <v>2984</v>
      </c>
      <c r="G27" s="0" t="s">
        <v>1569</v>
      </c>
    </row>
    <row customHeight="1" ht="11.25">
      <c r="A28" s="429" t="s">
        <v>16</v>
      </c>
      <c r="B28" s="0" t="s">
        <v>3032</v>
      </c>
      <c r="C28" s="0" t="s">
        <v>3033</v>
      </c>
      <c r="D28" s="0" t="s">
        <v>3032</v>
      </c>
      <c r="E28" s="0" t="s">
        <v>3033</v>
      </c>
      <c r="F28" s="0" t="s">
        <v>2984</v>
      </c>
      <c r="G28" s="0" t="s">
        <v>1577</v>
      </c>
    </row>
    <row customHeight="1" ht="11.25">
      <c r="A29" s="429" t="s">
        <v>16</v>
      </c>
      <c r="B29" s="0" t="s">
        <v>3034</v>
      </c>
      <c r="C29" s="0" t="s">
        <v>3035</v>
      </c>
      <c r="D29" s="0" t="s">
        <v>3034</v>
      </c>
      <c r="E29" s="0" t="s">
        <v>3035</v>
      </c>
      <c r="F29" s="0" t="s">
        <v>2993</v>
      </c>
      <c r="G29" s="0" t="s">
        <v>1579</v>
      </c>
    </row>
    <row customHeight="1" ht="11.25">
      <c r="A30" s="429" t="s">
        <v>16</v>
      </c>
      <c r="B30" s="0" t="s">
        <v>3036</v>
      </c>
      <c r="C30" s="0" t="s">
        <v>3037</v>
      </c>
      <c r="D30" s="0" t="s">
        <v>3036</v>
      </c>
      <c r="E30" s="0" t="s">
        <v>3037</v>
      </c>
      <c r="F30" s="0" t="s">
        <v>2984</v>
      </c>
      <c r="G30" s="0" t="s">
        <v>1582</v>
      </c>
    </row>
    <row customHeight="1" ht="11.25">
      <c r="A31" s="429" t="s">
        <v>16</v>
      </c>
      <c r="B31" s="0" t="s">
        <v>3038</v>
      </c>
      <c r="C31" s="0" t="s">
        <v>3039</v>
      </c>
      <c r="D31" s="0" t="s">
        <v>3038</v>
      </c>
      <c r="E31" s="0" t="s">
        <v>3039</v>
      </c>
      <c r="F31" s="0" t="s">
        <v>2993</v>
      </c>
      <c r="G31" s="0" t="s">
        <v>1588</v>
      </c>
    </row>
    <row customHeight="1" ht="11.25">
      <c r="A32" s="429" t="s">
        <v>16</v>
      </c>
      <c r="B32" s="0" t="s">
        <v>3040</v>
      </c>
      <c r="C32" s="0" t="s">
        <v>3041</v>
      </c>
      <c r="D32" s="0" t="s">
        <v>3040</v>
      </c>
      <c r="E32" s="0" t="s">
        <v>3041</v>
      </c>
      <c r="F32" s="0" t="s">
        <v>2984</v>
      </c>
      <c r="G32" s="0" t="s">
        <v>1590</v>
      </c>
    </row>
    <row customHeight="1" ht="11.25">
      <c r="A33" s="429" t="s">
        <v>16</v>
      </c>
      <c r="B33" s="0" t="s">
        <v>3042</v>
      </c>
      <c r="C33" s="0" t="s">
        <v>3043</v>
      </c>
      <c r="D33" s="0" t="s">
        <v>3042</v>
      </c>
      <c r="E33" s="0" t="s">
        <v>3043</v>
      </c>
      <c r="F33" s="0" t="s">
        <v>2993</v>
      </c>
      <c r="G33" s="0" t="s">
        <v>1592</v>
      </c>
    </row>
    <row customHeight="1" ht="11.25">
      <c r="A34" s="429" t="s">
        <v>16</v>
      </c>
      <c r="B34" s="0" t="s">
        <v>3044</v>
      </c>
      <c r="C34" s="0" t="s">
        <v>3045</v>
      </c>
      <c r="D34" s="0" t="s">
        <v>3044</v>
      </c>
      <c r="E34" s="0" t="s">
        <v>3045</v>
      </c>
      <c r="F34" s="0" t="s">
        <v>2984</v>
      </c>
      <c r="G34" s="0" t="s">
        <v>1594</v>
      </c>
    </row>
    <row customHeight="1" ht="11.25">
      <c r="A35" s="429" t="s">
        <v>16</v>
      </c>
      <c r="B35" s="0" t="s">
        <v>3046</v>
      </c>
      <c r="C35" s="0" t="s">
        <v>3047</v>
      </c>
      <c r="D35" s="0" t="s">
        <v>3046</v>
      </c>
      <c r="E35" s="0" t="s">
        <v>3047</v>
      </c>
      <c r="F35" s="0" t="s">
        <v>2984</v>
      </c>
      <c r="G35" s="0" t="s">
        <v>1599</v>
      </c>
    </row>
    <row customHeight="1" ht="11.25">
      <c r="A36" s="429" t="s">
        <v>16</v>
      </c>
      <c r="B36" s="0" t="s">
        <v>3048</v>
      </c>
      <c r="C36" s="0" t="s">
        <v>3049</v>
      </c>
      <c r="D36" s="0" t="s">
        <v>3048</v>
      </c>
      <c r="E36" s="0" t="s">
        <v>3049</v>
      </c>
      <c r="F36" s="0" t="s">
        <v>2993</v>
      </c>
      <c r="G36" s="0" t="s">
        <v>1604</v>
      </c>
    </row>
    <row customHeight="1" ht="11.25">
      <c r="A37" s="429" t="s">
        <v>16</v>
      </c>
      <c r="B37" s="0" t="s">
        <v>3050</v>
      </c>
      <c r="C37" s="0" t="s">
        <v>3051</v>
      </c>
      <c r="D37" s="0" t="s">
        <v>3050</v>
      </c>
      <c r="E37" s="0" t="s">
        <v>3051</v>
      </c>
      <c r="F37" s="0" t="s">
        <v>2984</v>
      </c>
      <c r="G37" s="0" t="s">
        <v>1608</v>
      </c>
    </row>
    <row customHeight="1" ht="11.25">
      <c r="A38" s="429" t="s">
        <v>16</v>
      </c>
      <c r="B38" s="0" t="s">
        <v>3052</v>
      </c>
      <c r="C38" s="0" t="s">
        <v>3053</v>
      </c>
      <c r="D38" s="0" t="s">
        <v>3052</v>
      </c>
      <c r="E38" s="0" t="s">
        <v>3053</v>
      </c>
      <c r="F38" s="0" t="s">
        <v>2984</v>
      </c>
      <c r="G38" s="0" t="s">
        <v>1616</v>
      </c>
    </row>
    <row customHeight="1" ht="11.25">
      <c r="A39" s="429" t="s">
        <v>16</v>
      </c>
      <c r="B39" s="0" t="s">
        <v>3054</v>
      </c>
      <c r="C39" s="0" t="s">
        <v>3055</v>
      </c>
      <c r="D39" s="0" t="s">
        <v>3054</v>
      </c>
      <c r="E39" s="0" t="s">
        <v>3055</v>
      </c>
      <c r="F39" s="0" t="s">
        <v>2993</v>
      </c>
      <c r="G39" s="0" t="s">
        <v>1622</v>
      </c>
    </row>
    <row customHeight="1" ht="11.25">
      <c r="A40" s="429" t="s">
        <v>16</v>
      </c>
      <c r="B40" s="0" t="s">
        <v>3056</v>
      </c>
      <c r="C40" s="0" t="s">
        <v>3057</v>
      </c>
      <c r="D40" s="0" t="s">
        <v>3056</v>
      </c>
      <c r="E40" s="0" t="s">
        <v>3057</v>
      </c>
      <c r="F40" s="0" t="s">
        <v>2984</v>
      </c>
      <c r="G40" s="0" t="s">
        <v>1627</v>
      </c>
    </row>
    <row customHeight="1" ht="11.25">
      <c r="A41" s="429" t="s">
        <v>16</v>
      </c>
      <c r="B41" s="0" t="s">
        <v>3058</v>
      </c>
      <c r="C41" s="0" t="s">
        <v>3059</v>
      </c>
      <c r="D41" s="0" t="s">
        <v>3058</v>
      </c>
      <c r="E41" s="0" t="s">
        <v>3059</v>
      </c>
      <c r="F41" s="0" t="s">
        <v>2984</v>
      </c>
      <c r="G41" s="0" t="s">
        <v>1631</v>
      </c>
    </row>
    <row customHeight="1" ht="11.25">
      <c r="A42" s="429" t="s">
        <v>16</v>
      </c>
      <c r="B42" s="0" t="s">
        <v>3060</v>
      </c>
      <c r="C42" s="0" t="s">
        <v>3061</v>
      </c>
      <c r="D42" s="0" t="s">
        <v>3060</v>
      </c>
      <c r="E42" s="0" t="s">
        <v>3061</v>
      </c>
      <c r="F42" s="0" t="s">
        <v>2984</v>
      </c>
      <c r="G42" s="0" t="s">
        <v>1634</v>
      </c>
    </row>
    <row customHeight="1" ht="11.25">
      <c r="A43" s="429" t="s">
        <v>16</v>
      </c>
      <c r="B43" s="0" t="s">
        <v>3062</v>
      </c>
      <c r="C43" s="0" t="s">
        <v>3063</v>
      </c>
      <c r="D43" s="0" t="s">
        <v>3062</v>
      </c>
      <c r="E43" s="0" t="s">
        <v>3063</v>
      </c>
      <c r="F43" s="0" t="s">
        <v>2984</v>
      </c>
      <c r="G43" s="0" t="s">
        <v>1641</v>
      </c>
    </row>
    <row customHeight="1" ht="11.25">
      <c r="A44" s="429" t="s">
        <v>16</v>
      </c>
      <c r="B44" s="0" t="s">
        <v>3064</v>
      </c>
      <c r="C44" s="0" t="s">
        <v>3065</v>
      </c>
      <c r="D44" s="0" t="s">
        <v>3064</v>
      </c>
      <c r="E44" s="0" t="s">
        <v>3065</v>
      </c>
      <c r="F44" s="0" t="s">
        <v>2984</v>
      </c>
      <c r="G44" s="0" t="s">
        <v>1650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2FDC4-D1DB-E6A7-1016-897B40491E1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742" width="13.8515625" customWidth="1"/>
    <col min="2" max="2" style="4742" width="10.421875" customWidth="1"/>
    <col min="3" max="3" style="4742" width="7.57421875" customWidth="1"/>
    <col min="4" max="4" style="4742" width="13.8515625" customWidth="1"/>
    <col min="5" max="5" style="4742" width="11.57421875" customWidth="1"/>
    <col min="6" max="6" style="4742" width="16.28125" customWidth="1"/>
    <col min="7" max="7" style="4742" width="16.00390625" customWidth="1"/>
    <col min="8" max="9" style="4742" width="16.140625" customWidth="1"/>
  </cols>
  <sheetData>
    <row customHeight="1" ht="11.25">
      <c r="A1" s="891" t="s">
        <v>3066</v>
      </c>
      <c r="B1" s="891" t="s">
        <v>3067</v>
      </c>
      <c r="C1" s="1215" t="s">
        <v>3068</v>
      </c>
      <c r="D1" s="891" t="s">
        <v>3069</v>
      </c>
      <c r="E1" s="891" t="s">
        <v>3070</v>
      </c>
      <c r="F1" s="1215" t="s">
        <v>3071</v>
      </c>
      <c r="G1" s="1215" t="s">
        <v>3072</v>
      </c>
      <c r="H1" s="1215" t="s">
        <v>3073</v>
      </c>
      <c r="I1" s="1215" t="s">
        <v>3074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8493E-4A17-FF8F-F799-F46D7B678C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C19C6-8B34-DF55-9AF8-297649C2F5B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63" width="9.140625"/>
  </cols>
  <sheetData>
    <row customHeight="1" ht="11.25">
      <c r="A1" s="239" t="s">
        <v>132</v>
      </c>
      <c r="B1" s="239" t="s">
        <v>3075</v>
      </c>
    </row>
    <row customHeight="1" ht="11.25">
      <c r="A2" s="5364" t="s">
        <v>97</v>
      </c>
      <c r="B2" s="5364" t="s">
        <v>3076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A9C13-9888-A3A4-D429-6A87337C17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42" width="9.140625"/>
    <col min="2" max="2" style="4742" width="65.28125" customWidth="1"/>
  </cols>
  <sheetData>
    <row customHeight="1" ht="11.25">
      <c r="A1" s="891" t="s">
        <v>3077</v>
      </c>
      <c r="B1" s="891" t="s">
        <v>3078</v>
      </c>
    </row>
    <row customHeight="1" ht="11.25">
      <c r="A2" s="891">
        <v>4213775</v>
      </c>
      <c r="B2" s="891" t="s">
        <v>1227</v>
      </c>
    </row>
    <row customHeight="1" ht="11.25">
      <c r="A3" s="891">
        <v>4213784</v>
      </c>
      <c r="B3" s="891" t="s">
        <v>1261</v>
      </c>
    </row>
    <row customHeight="1" ht="11.25">
      <c r="A4" s="891">
        <v>4213781</v>
      </c>
      <c r="B4" s="891" t="s">
        <v>1254</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1395</v>
      </c>
    </row>
    <row customHeight="1" ht="11.25">
      <c r="A10" s="891">
        <v>4213783</v>
      </c>
      <c r="B10" s="891" t="s">
        <v>1410</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FD283-205D-7166-A1E7-03249A44ABF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42" width="9.140625"/>
    <col min="2" max="2" style="4742" width="65.28125" customWidth="1"/>
  </cols>
  <sheetData>
    <row customHeight="1" ht="11.25">
      <c r="A1" s="891" t="s">
        <v>3077</v>
      </c>
      <c r="B1" s="891" t="s">
        <v>3079</v>
      </c>
    </row>
    <row customHeight="1" ht="11.25">
      <c r="A2" s="891" t="s">
        <v>3080</v>
      </c>
      <c r="B2" s="891" t="s">
        <v>1509</v>
      </c>
    </row>
    <row customHeight="1" ht="11.25">
      <c r="A3" s="891" t="s">
        <v>3081</v>
      </c>
      <c r="B3" s="891" t="s">
        <v>1519</v>
      </c>
    </row>
    <row customHeight="1" ht="11.25">
      <c r="A4" s="891" t="s">
        <v>3082</v>
      </c>
      <c r="B4" s="891" t="s">
        <v>1528</v>
      </c>
    </row>
    <row customHeight="1" ht="11.25">
      <c r="A5" s="891" t="s">
        <v>3083</v>
      </c>
      <c r="B5" s="891" t="s">
        <v>1537</v>
      </c>
    </row>
    <row customHeight="1" ht="11.25">
      <c r="A6" s="891" t="s">
        <v>3084</v>
      </c>
      <c r="B6" s="891" t="s">
        <v>1543</v>
      </c>
    </row>
    <row customHeight="1" ht="11.25">
      <c r="A7" s="891" t="s">
        <v>3085</v>
      </c>
      <c r="B7" s="891" t="s">
        <v>1550</v>
      </c>
    </row>
    <row customHeight="1" ht="11.25">
      <c r="A8" s="891" t="s">
        <v>3086</v>
      </c>
      <c r="B8" s="891"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00CDE-4A9A-4AAA-FD0E-034A52412B65}"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29" t="s">
        <v>2975</v>
      </c>
      <c r="B1" s="429" t="s">
        <v>2976</v>
      </c>
      <c r="C1" s="429" t="s">
        <v>2977</v>
      </c>
      <c r="D1" s="429" t="s">
        <v>2978</v>
      </c>
      <c r="E1" s="0" t="s">
        <v>2979</v>
      </c>
      <c r="F1" s="0" t="s">
        <v>2980</v>
      </c>
      <c r="G1" s="0" t="s">
        <v>2981</v>
      </c>
    </row>
    <row customHeight="1" ht="11.25">
      <c r="A2" s="0" t="s">
        <v>16</v>
      </c>
      <c r="B2" s="0" t="s">
        <v>2982</v>
      </c>
      <c r="C2" s="0" t="s">
        <v>2983</v>
      </c>
      <c r="D2" s="0" t="s">
        <v>2982</v>
      </c>
      <c r="E2" s="0" t="s">
        <v>2983</v>
      </c>
      <c r="F2" s="0" t="s">
        <v>2984</v>
      </c>
      <c r="G2" s="0" t="s">
        <v>112</v>
      </c>
    </row>
    <row customHeight="1" ht="11.25">
      <c r="A3" s="0" t="s">
        <v>16</v>
      </c>
      <c r="B3" s="0" t="s">
        <v>2985</v>
      </c>
      <c r="C3" s="0" t="s">
        <v>2986</v>
      </c>
      <c r="D3" s="0" t="s">
        <v>2985</v>
      </c>
      <c r="E3" s="0" t="s">
        <v>2986</v>
      </c>
      <c r="F3" s="0" t="s">
        <v>2984</v>
      </c>
      <c r="G3" s="0" t="s">
        <v>100</v>
      </c>
    </row>
    <row customHeight="1" ht="11.25">
      <c r="A4" s="0" t="s">
        <v>16</v>
      </c>
      <c r="B4" s="0" t="s">
        <v>2987</v>
      </c>
      <c r="C4" s="0" t="s">
        <v>2988</v>
      </c>
      <c r="D4" s="0" t="s">
        <v>2987</v>
      </c>
      <c r="E4" s="0" t="s">
        <v>2988</v>
      </c>
      <c r="F4" s="0" t="s">
        <v>2984</v>
      </c>
      <c r="G4" s="0" t="s">
        <v>89</v>
      </c>
    </row>
    <row customHeight="1" ht="11.25">
      <c r="A5" s="0" t="s">
        <v>16</v>
      </c>
      <c r="B5" s="0" t="s">
        <v>2989</v>
      </c>
      <c r="C5" s="0" t="s">
        <v>2990</v>
      </c>
      <c r="D5" s="0" t="s">
        <v>2989</v>
      </c>
      <c r="E5" s="0" t="s">
        <v>2990</v>
      </c>
      <c r="F5" s="0" t="s">
        <v>2984</v>
      </c>
      <c r="G5" s="0" t="s">
        <v>90</v>
      </c>
    </row>
    <row customHeight="1" ht="11.25">
      <c r="A6" s="0" t="s">
        <v>16</v>
      </c>
      <c r="B6" s="0" t="s">
        <v>2991</v>
      </c>
      <c r="C6" s="0" t="s">
        <v>2992</v>
      </c>
      <c r="D6" s="0" t="s">
        <v>2991</v>
      </c>
      <c r="E6" s="0" t="s">
        <v>2992</v>
      </c>
      <c r="F6" s="0" t="s">
        <v>2993</v>
      </c>
      <c r="G6" s="0" t="s">
        <v>113</v>
      </c>
    </row>
    <row customHeight="1" ht="11.25">
      <c r="A7" s="0" t="s">
        <v>16</v>
      </c>
      <c r="B7" s="0" t="s">
        <v>2994</v>
      </c>
      <c r="C7" s="0" t="s">
        <v>2995</v>
      </c>
      <c r="D7" s="0" t="s">
        <v>2994</v>
      </c>
      <c r="E7" s="0" t="s">
        <v>2995</v>
      </c>
      <c r="F7" s="0" t="s">
        <v>2984</v>
      </c>
      <c r="G7" s="0" t="s">
        <v>91</v>
      </c>
    </row>
    <row customHeight="1" ht="11.25">
      <c r="A8" s="0" t="s">
        <v>16</v>
      </c>
      <c r="B8" s="0" t="s">
        <v>2996</v>
      </c>
      <c r="C8" s="0" t="s">
        <v>2997</v>
      </c>
      <c r="D8" s="0" t="s">
        <v>2996</v>
      </c>
      <c r="E8" s="0" t="s">
        <v>2997</v>
      </c>
      <c r="F8" s="0" t="s">
        <v>2993</v>
      </c>
      <c r="G8" s="0" t="s">
        <v>114</v>
      </c>
    </row>
    <row customHeight="1" ht="11.25">
      <c r="A9" s="0" t="s">
        <v>16</v>
      </c>
      <c r="B9" s="0" t="s">
        <v>2998</v>
      </c>
      <c r="C9" s="0" t="s">
        <v>2999</v>
      </c>
      <c r="D9" s="0" t="s">
        <v>2998</v>
      </c>
      <c r="E9" s="0" t="s">
        <v>2999</v>
      </c>
      <c r="F9" s="0" t="s">
        <v>2984</v>
      </c>
      <c r="G9" s="0" t="s">
        <v>150</v>
      </c>
    </row>
    <row customHeight="1" ht="11.25">
      <c r="A10" s="0" t="s">
        <v>16</v>
      </c>
      <c r="B10" s="0" t="s">
        <v>3000</v>
      </c>
      <c r="C10" s="0" t="s">
        <v>3001</v>
      </c>
      <c r="D10" s="0" t="s">
        <v>3000</v>
      </c>
      <c r="E10" s="0" t="s">
        <v>3001</v>
      </c>
      <c r="F10" s="0" t="s">
        <v>2993</v>
      </c>
      <c r="G10" s="0" t="s">
        <v>151</v>
      </c>
    </row>
    <row customHeight="1" ht="11.25">
      <c r="A11" s="0" t="s">
        <v>16</v>
      </c>
      <c r="B11" s="0" t="s">
        <v>3002</v>
      </c>
      <c r="C11" s="0" t="s">
        <v>3003</v>
      </c>
      <c r="D11" s="0" t="s">
        <v>3002</v>
      </c>
      <c r="E11" s="0" t="s">
        <v>3003</v>
      </c>
      <c r="F11" s="0" t="s">
        <v>2993</v>
      </c>
      <c r="G11" s="0" t="s">
        <v>152</v>
      </c>
    </row>
    <row customHeight="1" ht="11.25">
      <c r="A12" s="0" t="s">
        <v>16</v>
      </c>
      <c r="B12" s="0" t="s">
        <v>3004</v>
      </c>
      <c r="C12" s="0" t="s">
        <v>3005</v>
      </c>
      <c r="D12" s="0" t="s">
        <v>3004</v>
      </c>
      <c r="E12" s="0" t="s">
        <v>3005</v>
      </c>
      <c r="F12" s="0" t="s">
        <v>2993</v>
      </c>
      <c r="G12" s="0" t="s">
        <v>153</v>
      </c>
    </row>
    <row customHeight="1" ht="11.25">
      <c r="A13" s="0" t="s">
        <v>16</v>
      </c>
      <c r="B13" s="0" t="s">
        <v>3006</v>
      </c>
      <c r="C13" s="0" t="s">
        <v>3007</v>
      </c>
      <c r="D13" s="0" t="s">
        <v>3006</v>
      </c>
      <c r="E13" s="0" t="s">
        <v>3007</v>
      </c>
      <c r="F13" s="0" t="s">
        <v>2993</v>
      </c>
      <c r="G13" s="0" t="s">
        <v>154</v>
      </c>
    </row>
    <row customHeight="1" ht="11.25">
      <c r="A14" s="0" t="s">
        <v>16</v>
      </c>
      <c r="B14" s="0" t="s">
        <v>3008</v>
      </c>
      <c r="C14" s="0" t="s">
        <v>3009</v>
      </c>
      <c r="D14" s="0" t="s">
        <v>3008</v>
      </c>
      <c r="E14" s="0" t="s">
        <v>3009</v>
      </c>
      <c r="F14" s="0" t="s">
        <v>2993</v>
      </c>
      <c r="G14" s="0" t="s">
        <v>155</v>
      </c>
    </row>
    <row customHeight="1" ht="11.25">
      <c r="A15" s="0" t="s">
        <v>16</v>
      </c>
      <c r="B15" s="0" t="s">
        <v>3010</v>
      </c>
      <c r="C15" s="0" t="s">
        <v>3011</v>
      </c>
      <c r="D15" s="0" t="s">
        <v>3010</v>
      </c>
      <c r="E15" s="0" t="s">
        <v>3011</v>
      </c>
      <c r="F15" s="0" t="s">
        <v>2993</v>
      </c>
      <c r="G15" s="0" t="s">
        <v>1470</v>
      </c>
    </row>
    <row customHeight="1" ht="11.25">
      <c r="A16" s="0" t="s">
        <v>16</v>
      </c>
      <c r="B16" s="0" t="s">
        <v>3012</v>
      </c>
      <c r="C16" s="0" t="s">
        <v>3013</v>
      </c>
      <c r="D16" s="0" t="s">
        <v>3012</v>
      </c>
      <c r="E16" s="0" t="s">
        <v>3013</v>
      </c>
      <c r="F16" s="0" t="s">
        <v>2993</v>
      </c>
      <c r="G16" s="0" t="s">
        <v>1476</v>
      </c>
    </row>
    <row customHeight="1" ht="11.25">
      <c r="A17" s="0" t="s">
        <v>16</v>
      </c>
      <c r="B17" s="0" t="s">
        <v>3014</v>
      </c>
      <c r="C17" s="0" t="s">
        <v>3015</v>
      </c>
      <c r="D17" s="0" t="s">
        <v>3014</v>
      </c>
      <c r="E17" s="0" t="s">
        <v>3015</v>
      </c>
      <c r="F17" s="0" t="s">
        <v>2984</v>
      </c>
      <c r="G17" s="0" t="s">
        <v>1488</v>
      </c>
    </row>
    <row customHeight="1" ht="11.25">
      <c r="A18" s="0" t="s">
        <v>16</v>
      </c>
      <c r="B18" s="0" t="s">
        <v>3016</v>
      </c>
      <c r="C18" s="0" t="s">
        <v>3017</v>
      </c>
      <c r="D18" s="0" t="s">
        <v>3016</v>
      </c>
      <c r="E18" s="0" t="s">
        <v>3017</v>
      </c>
      <c r="F18" s="0" t="s">
        <v>2993</v>
      </c>
      <c r="G18" s="0" t="s">
        <v>1502</v>
      </c>
    </row>
    <row customHeight="1" ht="11.25">
      <c r="A19" s="0" t="s">
        <v>16</v>
      </c>
      <c r="B19" s="0" t="s">
        <v>3018</v>
      </c>
      <c r="C19" s="0" t="s">
        <v>3019</v>
      </c>
      <c r="D19" s="0" t="s">
        <v>3018</v>
      </c>
      <c r="E19" s="0" t="s">
        <v>3019</v>
      </c>
      <c r="F19" s="0" t="s">
        <v>2984</v>
      </c>
      <c r="G19" s="0" t="s">
        <v>1514</v>
      </c>
    </row>
    <row customHeight="1" ht="11.25">
      <c r="A20" s="0" t="s">
        <v>16</v>
      </c>
      <c r="B20" s="0" t="s">
        <v>3020</v>
      </c>
      <c r="C20" s="0" t="s">
        <v>3021</v>
      </c>
      <c r="D20" s="0" t="s">
        <v>3020</v>
      </c>
      <c r="E20" s="0" t="s">
        <v>3021</v>
      </c>
      <c r="F20" s="0" t="s">
        <v>2993</v>
      </c>
      <c r="G20" s="0" t="s">
        <v>1523</v>
      </c>
    </row>
    <row customHeight="1" ht="11.25">
      <c r="A21" s="0" t="s">
        <v>16</v>
      </c>
      <c r="B21" s="0" t="s">
        <v>3022</v>
      </c>
      <c r="C21" s="0" t="s">
        <v>3023</v>
      </c>
      <c r="D21" s="0" t="s">
        <v>3022</v>
      </c>
      <c r="E21" s="0" t="s">
        <v>3023</v>
      </c>
      <c r="F21" s="0" t="s">
        <v>2984</v>
      </c>
      <c r="G21" s="0" t="s">
        <v>1539</v>
      </c>
    </row>
    <row customHeight="1" ht="11.25">
      <c r="A22" s="0" t="s">
        <v>16</v>
      </c>
      <c r="B22" s="0" t="s">
        <v>103</v>
      </c>
      <c r="C22" s="0" t="s">
        <v>104</v>
      </c>
      <c r="D22" s="0" t="s">
        <v>103</v>
      </c>
      <c r="E22" s="0" t="s">
        <v>104</v>
      </c>
      <c r="F22" s="0" t="s">
        <v>2993</v>
      </c>
      <c r="G22" s="0" t="s">
        <v>102</v>
      </c>
    </row>
    <row customHeight="1" ht="11.25">
      <c r="A23" s="0" t="s">
        <v>16</v>
      </c>
      <c r="B23" s="0" t="s">
        <v>3024</v>
      </c>
      <c r="C23" s="0" t="s">
        <v>3025</v>
      </c>
      <c r="D23" s="0" t="s">
        <v>3024</v>
      </c>
      <c r="E23" s="0" t="s">
        <v>3025</v>
      </c>
      <c r="F23" s="0" t="s">
        <v>2984</v>
      </c>
      <c r="G23" s="0" t="s">
        <v>1553</v>
      </c>
    </row>
    <row customHeight="1" ht="11.25">
      <c r="A24" s="0" t="s">
        <v>16</v>
      </c>
      <c r="B24" s="0" t="s">
        <v>3026</v>
      </c>
      <c r="C24" s="0" t="s">
        <v>3027</v>
      </c>
      <c r="D24" s="0" t="s">
        <v>3026</v>
      </c>
      <c r="E24" s="0" t="s">
        <v>3027</v>
      </c>
      <c r="F24" s="0" t="s">
        <v>2984</v>
      </c>
      <c r="G24" s="0" t="s">
        <v>1560</v>
      </c>
    </row>
    <row customHeight="1" ht="11.25">
      <c r="A25" s="0" t="s">
        <v>16</v>
      </c>
      <c r="B25" s="0" t="s">
        <v>3028</v>
      </c>
      <c r="C25" s="0" t="s">
        <v>3029</v>
      </c>
      <c r="D25" s="0" t="s">
        <v>3028</v>
      </c>
      <c r="E25" s="0" t="s">
        <v>3029</v>
      </c>
      <c r="F25" s="0" t="s">
        <v>2984</v>
      </c>
      <c r="G25" s="0" t="s">
        <v>1564</v>
      </c>
    </row>
    <row customHeight="1" ht="11.25">
      <c r="A26" s="0" t="s">
        <v>16</v>
      </c>
      <c r="B26" s="0" t="s">
        <v>3030</v>
      </c>
      <c r="C26" s="0" t="s">
        <v>3031</v>
      </c>
      <c r="D26" s="0" t="s">
        <v>3030</v>
      </c>
      <c r="E26" s="0" t="s">
        <v>3031</v>
      </c>
      <c r="F26" s="0" t="s">
        <v>2984</v>
      </c>
      <c r="G26" s="0" t="s">
        <v>1569</v>
      </c>
    </row>
    <row customHeight="1" ht="11.25">
      <c r="A27" s="0" t="s">
        <v>16</v>
      </c>
      <c r="B27" s="0" t="s">
        <v>3032</v>
      </c>
      <c r="C27" s="0" t="s">
        <v>3033</v>
      </c>
      <c r="D27" s="0" t="s">
        <v>3032</v>
      </c>
      <c r="E27" s="0" t="s">
        <v>3033</v>
      </c>
      <c r="F27" s="0" t="s">
        <v>2984</v>
      </c>
      <c r="G27" s="0" t="s">
        <v>1577</v>
      </c>
    </row>
    <row customHeight="1" ht="11.25">
      <c r="A28" s="0" t="s">
        <v>16</v>
      </c>
      <c r="B28" s="0" t="s">
        <v>3034</v>
      </c>
      <c r="C28" s="0" t="s">
        <v>3035</v>
      </c>
      <c r="D28" s="0" t="s">
        <v>3034</v>
      </c>
      <c r="E28" s="0" t="s">
        <v>3035</v>
      </c>
      <c r="F28" s="0" t="s">
        <v>2993</v>
      </c>
      <c r="G28" s="0" t="s">
        <v>1579</v>
      </c>
    </row>
    <row customHeight="1" ht="11.25">
      <c r="A29" s="0" t="s">
        <v>16</v>
      </c>
      <c r="B29" s="0" t="s">
        <v>3036</v>
      </c>
      <c r="C29" s="0" t="s">
        <v>3037</v>
      </c>
      <c r="D29" s="0" t="s">
        <v>3036</v>
      </c>
      <c r="E29" s="0" t="s">
        <v>3037</v>
      </c>
      <c r="F29" s="0" t="s">
        <v>2984</v>
      </c>
      <c r="G29" s="0" t="s">
        <v>1582</v>
      </c>
    </row>
    <row customHeight="1" ht="11.25">
      <c r="A30" s="0" t="s">
        <v>16</v>
      </c>
      <c r="B30" s="0" t="s">
        <v>3038</v>
      </c>
      <c r="C30" s="0" t="s">
        <v>3039</v>
      </c>
      <c r="D30" s="0" t="s">
        <v>3038</v>
      </c>
      <c r="E30" s="0" t="s">
        <v>3039</v>
      </c>
      <c r="F30" s="0" t="s">
        <v>2993</v>
      </c>
      <c r="G30" s="0" t="s">
        <v>1588</v>
      </c>
    </row>
    <row customHeight="1" ht="11.25">
      <c r="A31" s="0" t="s">
        <v>16</v>
      </c>
      <c r="B31" s="0" t="s">
        <v>3040</v>
      </c>
      <c r="C31" s="0" t="s">
        <v>3041</v>
      </c>
      <c r="D31" s="0" t="s">
        <v>3040</v>
      </c>
      <c r="E31" s="0" t="s">
        <v>3041</v>
      </c>
      <c r="F31" s="0" t="s">
        <v>2984</v>
      </c>
      <c r="G31" s="0" t="s">
        <v>1590</v>
      </c>
    </row>
    <row customHeight="1" ht="11.25">
      <c r="A32" s="0" t="s">
        <v>16</v>
      </c>
      <c r="B32" s="0" t="s">
        <v>3042</v>
      </c>
      <c r="C32" s="0" t="s">
        <v>3043</v>
      </c>
      <c r="D32" s="0" t="s">
        <v>3042</v>
      </c>
      <c r="E32" s="0" t="s">
        <v>3043</v>
      </c>
      <c r="F32" s="0" t="s">
        <v>2993</v>
      </c>
      <c r="G32" s="0" t="s">
        <v>1592</v>
      </c>
    </row>
    <row customHeight="1" ht="11.25">
      <c r="A33" s="0" t="s">
        <v>16</v>
      </c>
      <c r="B33" s="0" t="s">
        <v>3044</v>
      </c>
      <c r="C33" s="0" t="s">
        <v>3045</v>
      </c>
      <c r="D33" s="0" t="s">
        <v>3044</v>
      </c>
      <c r="E33" s="0" t="s">
        <v>3045</v>
      </c>
      <c r="F33" s="0" t="s">
        <v>2984</v>
      </c>
      <c r="G33" s="0" t="s">
        <v>1594</v>
      </c>
    </row>
    <row customHeight="1" ht="11.25">
      <c r="A34" s="0" t="s">
        <v>16</v>
      </c>
      <c r="B34" s="0" t="s">
        <v>3046</v>
      </c>
      <c r="C34" s="0" t="s">
        <v>3047</v>
      </c>
      <c r="D34" s="0" t="s">
        <v>3046</v>
      </c>
      <c r="E34" s="0" t="s">
        <v>3047</v>
      </c>
      <c r="F34" s="0" t="s">
        <v>2984</v>
      </c>
      <c r="G34" s="0" t="s">
        <v>1599</v>
      </c>
    </row>
    <row customHeight="1" ht="11.25">
      <c r="A35" s="0" t="s">
        <v>16</v>
      </c>
      <c r="B35" s="0" t="s">
        <v>3048</v>
      </c>
      <c r="C35" s="0" t="s">
        <v>3049</v>
      </c>
      <c r="D35" s="0" t="s">
        <v>3048</v>
      </c>
      <c r="E35" s="0" t="s">
        <v>3049</v>
      </c>
      <c r="F35" s="0" t="s">
        <v>2993</v>
      </c>
      <c r="G35" s="0" t="s">
        <v>1604</v>
      </c>
    </row>
    <row customHeight="1" ht="11.25">
      <c r="A36" s="0" t="s">
        <v>16</v>
      </c>
      <c r="B36" s="0" t="s">
        <v>3050</v>
      </c>
      <c r="C36" s="0" t="s">
        <v>3051</v>
      </c>
      <c r="D36" s="0" t="s">
        <v>3050</v>
      </c>
      <c r="E36" s="0" t="s">
        <v>3051</v>
      </c>
      <c r="F36" s="0" t="s">
        <v>2984</v>
      </c>
      <c r="G36" s="0" t="s">
        <v>1608</v>
      </c>
    </row>
    <row customHeight="1" ht="11.25">
      <c r="A37" s="0" t="s">
        <v>16</v>
      </c>
      <c r="B37" s="0" t="s">
        <v>3052</v>
      </c>
      <c r="C37" s="0" t="s">
        <v>3053</v>
      </c>
      <c r="D37" s="0" t="s">
        <v>3052</v>
      </c>
      <c r="E37" s="0" t="s">
        <v>3053</v>
      </c>
      <c r="F37" s="0" t="s">
        <v>2984</v>
      </c>
      <c r="G37" s="0" t="s">
        <v>1616</v>
      </c>
    </row>
    <row customHeight="1" ht="11.25">
      <c r="A38" s="0" t="s">
        <v>16</v>
      </c>
      <c r="B38" s="0" t="s">
        <v>3054</v>
      </c>
      <c r="C38" s="0" t="s">
        <v>3055</v>
      </c>
      <c r="D38" s="0" t="s">
        <v>3054</v>
      </c>
      <c r="E38" s="0" t="s">
        <v>3055</v>
      </c>
      <c r="F38" s="0" t="s">
        <v>2993</v>
      </c>
      <c r="G38" s="0" t="s">
        <v>1622</v>
      </c>
    </row>
    <row customHeight="1" ht="11.25">
      <c r="A39" s="0" t="s">
        <v>16</v>
      </c>
      <c r="B39" s="0" t="s">
        <v>3056</v>
      </c>
      <c r="C39" s="0" t="s">
        <v>3057</v>
      </c>
      <c r="D39" s="0" t="s">
        <v>3056</v>
      </c>
      <c r="E39" s="0" t="s">
        <v>3057</v>
      </c>
      <c r="F39" s="0" t="s">
        <v>2984</v>
      </c>
      <c r="G39" s="0" t="s">
        <v>1627</v>
      </c>
    </row>
    <row customHeight="1" ht="11.25">
      <c r="A40" s="0" t="s">
        <v>16</v>
      </c>
      <c r="B40" s="0" t="s">
        <v>3058</v>
      </c>
      <c r="C40" s="0" t="s">
        <v>3059</v>
      </c>
      <c r="D40" s="0" t="s">
        <v>3058</v>
      </c>
      <c r="E40" s="0" t="s">
        <v>3059</v>
      </c>
      <c r="F40" s="0" t="s">
        <v>2984</v>
      </c>
      <c r="G40" s="0" t="s">
        <v>1631</v>
      </c>
    </row>
    <row customHeight="1" ht="11.25">
      <c r="A41" s="0" t="s">
        <v>16</v>
      </c>
      <c r="B41" s="0" t="s">
        <v>3060</v>
      </c>
      <c r="C41" s="0" t="s">
        <v>3061</v>
      </c>
      <c r="D41" s="0" t="s">
        <v>3060</v>
      </c>
      <c r="E41" s="0" t="s">
        <v>3061</v>
      </c>
      <c r="F41" s="0" t="s">
        <v>2984</v>
      </c>
      <c r="G41" s="0" t="s">
        <v>1634</v>
      </c>
    </row>
    <row customHeight="1" ht="11.25">
      <c r="A42" s="0" t="s">
        <v>16</v>
      </c>
      <c r="B42" s="0" t="s">
        <v>3062</v>
      </c>
      <c r="C42" s="0" t="s">
        <v>3063</v>
      </c>
      <c r="D42" s="0" t="s">
        <v>3062</v>
      </c>
      <c r="E42" s="0" t="s">
        <v>3063</v>
      </c>
      <c r="F42" s="0" t="s">
        <v>2984</v>
      </c>
      <c r="G42" s="0" t="s">
        <v>1641</v>
      </c>
    </row>
    <row customHeight="1" ht="11.25">
      <c r="A43" s="0" t="s">
        <v>16</v>
      </c>
      <c r="B43" s="0" t="s">
        <v>3064</v>
      </c>
      <c r="C43" s="0" t="s">
        <v>3065</v>
      </c>
      <c r="D43" s="0" t="s">
        <v>3064</v>
      </c>
      <c r="E43" s="0" t="s">
        <v>3065</v>
      </c>
      <c r="F43" s="0" t="s">
        <v>2984</v>
      </c>
      <c r="G43" s="0" t="s">
        <v>1650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167BA-4571-51DA-8294-B0C23B738A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42" width="9.140625"/>
    <col min="2" max="2" style="4742" width="84.28125" customWidth="1"/>
    <col min="3" max="3" style="4742" width="9.140625"/>
  </cols>
  <sheetData>
    <row customHeight="1" ht="11.25">
      <c r="A1" s="891" t="s">
        <v>3087</v>
      </c>
      <c r="B1" s="891" t="s">
        <v>3088</v>
      </c>
      <c r="C1" s="891" t="s">
        <v>1173</v>
      </c>
    </row>
    <row customHeight="1" ht="11.25">
      <c r="A2" s="891">
        <v>4189678</v>
      </c>
      <c r="B2" s="891" t="s">
        <v>3089</v>
      </c>
      <c r="C2" s="891" t="s">
        <v>3090</v>
      </c>
    </row>
    <row customHeight="1" ht="11.25">
      <c r="A3" s="891">
        <v>4190415</v>
      </c>
      <c r="B3" s="891" t="s">
        <v>3091</v>
      </c>
      <c r="C3" s="891" t="s">
        <v>3090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E7EE9-7C11-2A19-00EC-01D47B26FD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66" width="38.421875" customWidth="1"/>
    <col min="2" max="5" style="5366" width="9.140625"/>
  </cols>
  <sheetData>
    <row customHeight="1" ht="15">
      <c r="A1" s="219" t="s">
        <v>3092</v>
      </c>
      <c r="B1" s="219" t="s">
        <v>3093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BC0C3-5C03-BFDD-AD98-D610096E9B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3094</v>
      </c>
      <c r="B1" s="0" t="b">
        <v>1</v>
      </c>
    </row>
    <row customHeight="1" ht="11.25">
      <c r="A2" s="0" t="s">
        <v>3095</v>
      </c>
      <c r="B2" s="0" t="b">
        <v>0</v>
      </c>
    </row>
    <row customHeight="1" ht="11.25">
      <c r="A3" s="0" t="s">
        <v>3096</v>
      </c>
      <c r="B3" s="0" t="b">
        <v>0</v>
      </c>
    </row>
    <row customHeight="1" ht="11.25">
      <c r="A4" s="0" t="s">
        <v>3097</v>
      </c>
      <c r="B4" s="0" t="b">
        <v>1</v>
      </c>
    </row>
    <row customHeight="1" ht="11.25">
      <c r="A5" s="0" t="s">
        <v>3098</v>
      </c>
      <c r="B5" s="0" t="b">
        <v>0</v>
      </c>
    </row>
    <row customHeight="1" ht="11.25">
      <c r="A6" s="0" t="s">
        <v>3099</v>
      </c>
      <c r="B6" s="0" t="b">
        <v>0</v>
      </c>
    </row>
    <row customHeight="1" ht="11.25">
      <c r="A7" s="0" t="s">
        <v>3100</v>
      </c>
      <c r="B7" s="0" t="b">
        <v>0</v>
      </c>
    </row>
    <row customHeight="1" ht="11.25">
      <c r="A8" s="0" t="s">
        <v>3101</v>
      </c>
      <c r="B8" s="0" t="b">
        <v>0</v>
      </c>
    </row>
    <row customHeight="1" ht="11.25">
      <c r="A9" s="0" t="s">
        <v>3102</v>
      </c>
      <c r="B9" s="0" t="b">
        <v>0</v>
      </c>
    </row>
    <row customHeight="1" ht="11.25">
      <c r="A10" s="0" t="s">
        <v>3103</v>
      </c>
      <c r="B10" s="0" t="b">
        <v>0</v>
      </c>
    </row>
    <row customHeight="1" ht="11.25">
      <c r="A11" s="0" t="s">
        <v>3104</v>
      </c>
      <c r="B11" s="0" t="b">
        <v>0</v>
      </c>
    </row>
    <row customHeight="1" ht="11.25">
      <c r="A12" s="0" t="s">
        <v>3105</v>
      </c>
      <c r="B12" s="0" t="b">
        <v>0</v>
      </c>
    </row>
    <row customHeight="1" ht="11.25">
      <c r="A13" s="0" t="s">
        <v>3106</v>
      </c>
      <c r="B13" s="0" t="b">
        <v>0</v>
      </c>
    </row>
    <row customHeight="1" ht="11.25">
      <c r="A14" s="0" t="s">
        <v>3107</v>
      </c>
      <c r="B14" s="0" t="b">
        <v>1</v>
      </c>
    </row>
    <row customHeight="1" ht="11.25">
      <c r="A15" s="0" t="s">
        <v>3108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DC8DB-EA96-8291-51E3-EED2E70E6F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B4E0C-19EE-47ED-AD62-E0356D2412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3109</v>
      </c>
      <c r="B1" s="123" t="s">
        <v>3110</v>
      </c>
    </row>
    <row customHeight="1" ht="11.25">
      <c r="A2" s="118" t="s">
        <v>3111</v>
      </c>
      <c r="B2" s="118" t="s">
        <v>3112</v>
      </c>
    </row>
    <row customHeight="1" ht="11.25">
      <c r="A3" s="118" t="s">
        <v>3113</v>
      </c>
      <c r="B3" s="118" t="s">
        <v>3114</v>
      </c>
    </row>
    <row customHeight="1" ht="11.25">
      <c r="A4" s="118" t="s">
        <v>3115</v>
      </c>
      <c r="B4" s="118" t="s">
        <v>3116</v>
      </c>
    </row>
    <row customHeight="1" ht="11.25">
      <c r="A5" s="118" t="s">
        <v>3117</v>
      </c>
      <c r="B5" s="118" t="s">
        <v>3118</v>
      </c>
    </row>
    <row customHeight="1" ht="11.25">
      <c r="A6" s="118" t="s">
        <v>3119</v>
      </c>
      <c r="B6" s="118" t="s">
        <v>3120</v>
      </c>
    </row>
    <row customHeight="1" ht="11.25">
      <c r="A7" s="118" t="s">
        <v>3121</v>
      </c>
      <c r="B7" s="118" t="s">
        <v>3122</v>
      </c>
    </row>
    <row customHeight="1" ht="11.25">
      <c r="A8" s="118" t="s">
        <v>3123</v>
      </c>
      <c r="B8" s="118" t="s">
        <v>3124</v>
      </c>
    </row>
    <row customHeight="1" ht="11.25">
      <c r="A9" s="118" t="s">
        <v>3125</v>
      </c>
      <c r="B9" s="118" t="s">
        <v>3126</v>
      </c>
    </row>
    <row customHeight="1" ht="11.25">
      <c r="A10" s="118" t="s">
        <v>3127</v>
      </c>
      <c r="B10" s="118" t="s">
        <v>3128</v>
      </c>
    </row>
    <row customHeight="1" ht="11.25">
      <c r="A11" s="118" t="s">
        <v>3129</v>
      </c>
      <c r="B11" s="118" t="s">
        <v>3130</v>
      </c>
    </row>
    <row customHeight="1" ht="11.25">
      <c r="A12" s="118" t="s">
        <v>3131</v>
      </c>
      <c r="B12" s="118" t="s">
        <v>3132</v>
      </c>
    </row>
    <row customHeight="1" ht="11.25">
      <c r="A13" s="118" t="s">
        <v>3133</v>
      </c>
      <c r="B13" s="118" t="s">
        <v>3134</v>
      </c>
    </row>
    <row customHeight="1" ht="11.25">
      <c r="A14" s="118" t="s">
        <v>3135</v>
      </c>
      <c r="B14" s="118" t="s">
        <v>3136</v>
      </c>
    </row>
    <row customHeight="1" ht="11.25">
      <c r="A15" s="118" t="s">
        <v>3137</v>
      </c>
      <c r="B15" s="118" t="s">
        <v>3138</v>
      </c>
    </row>
    <row customHeight="1" ht="11.25">
      <c r="A16" s="118" t="s">
        <v>3139</v>
      </c>
      <c r="B16" s="118" t="s">
        <v>3140</v>
      </c>
    </row>
    <row customHeight="1" ht="11.25">
      <c r="A17" s="118" t="s">
        <v>3141</v>
      </c>
      <c r="B17" s="118" t="s">
        <v>3142</v>
      </c>
    </row>
    <row customHeight="1" ht="11.25">
      <c r="A18" s="118" t="s">
        <v>3143</v>
      </c>
      <c r="B18" s="118" t="s">
        <v>3144</v>
      </c>
    </row>
    <row customHeight="1" ht="11.25">
      <c r="A19" s="118" t="s">
        <v>3145</v>
      </c>
      <c r="B19" s="118" t="s">
        <v>3146</v>
      </c>
    </row>
    <row customHeight="1" ht="11.25">
      <c r="A20" s="118" t="s">
        <v>3147</v>
      </c>
      <c r="B20" s="118" t="s">
        <v>3148</v>
      </c>
    </row>
    <row customHeight="1" ht="11.25">
      <c r="A21" s="118" t="s">
        <v>3149</v>
      </c>
      <c r="B21" s="118" t="s">
        <v>3150</v>
      </c>
    </row>
    <row customHeight="1" ht="11.25">
      <c r="A22" s="118" t="s">
        <v>3151</v>
      </c>
      <c r="B22" s="118" t="s">
        <v>3152</v>
      </c>
    </row>
    <row customHeight="1" ht="11.25">
      <c r="A23" s="118" t="s">
        <v>3153</v>
      </c>
      <c r="B23" s="118" t="s">
        <v>3154</v>
      </c>
    </row>
    <row customHeight="1" ht="11.25">
      <c r="A24" s="118" t="s">
        <v>3155</v>
      </c>
      <c r="B24" s="118" t="s">
        <v>3156</v>
      </c>
    </row>
    <row customHeight="1" ht="11.25">
      <c r="A25" s="118" t="s">
        <v>3157</v>
      </c>
      <c r="B25" s="118" t="s">
        <v>3158</v>
      </c>
    </row>
    <row customHeight="1" ht="11.25">
      <c r="A26" s="118" t="s">
        <v>3159</v>
      </c>
      <c r="B26" s="118" t="s">
        <v>3160</v>
      </c>
    </row>
    <row customHeight="1" ht="11.25">
      <c r="A27" s="118" t="s">
        <v>3161</v>
      </c>
      <c r="B27" s="118" t="s">
        <v>3162</v>
      </c>
    </row>
    <row customHeight="1" ht="11.25">
      <c r="A28" s="118" t="s">
        <v>3163</v>
      </c>
      <c r="B28" s="118" t="s">
        <v>3164</v>
      </c>
    </row>
    <row customHeight="1" ht="11.25">
      <c r="A29" s="118" t="s">
        <v>3165</v>
      </c>
      <c r="B29" s="118" t="s">
        <v>3166</v>
      </c>
    </row>
    <row customHeight="1" ht="11.25">
      <c r="A30" s="118" t="s">
        <v>3167</v>
      </c>
      <c r="B30" s="118" t="s">
        <v>3168</v>
      </c>
    </row>
    <row customHeight="1" ht="11.25">
      <c r="A31" s="118" t="s">
        <v>3169</v>
      </c>
      <c r="B31" s="118" t="s">
        <v>3170</v>
      </c>
    </row>
    <row customHeight="1" ht="11.25">
      <c r="A32" s="118" t="s">
        <v>3171</v>
      </c>
      <c r="B32" s="118" t="s">
        <v>3172</v>
      </c>
    </row>
    <row customHeight="1" ht="11.25">
      <c r="A33" s="118" t="s">
        <v>3173</v>
      </c>
      <c r="B33" s="118" t="s">
        <v>3174</v>
      </c>
    </row>
    <row customHeight="1" ht="11.25">
      <c r="A34" s="118" t="s">
        <v>3175</v>
      </c>
      <c r="B34" s="118" t="s">
        <v>3176</v>
      </c>
    </row>
    <row customHeight="1" ht="11.25">
      <c r="A35" s="118" t="s">
        <v>3177</v>
      </c>
      <c r="B35" s="118" t="s">
        <v>3178</v>
      </c>
    </row>
    <row customHeight="1" ht="11.25">
      <c r="A36" s="118" t="s">
        <v>3179</v>
      </c>
      <c r="B36" s="118" t="s">
        <v>3180</v>
      </c>
    </row>
    <row customHeight="1" ht="11.25">
      <c r="A37" s="118" t="s">
        <v>3181</v>
      </c>
      <c r="B37" s="118" t="s">
        <v>3182</v>
      </c>
    </row>
    <row customHeight="1" ht="11.25">
      <c r="A38" s="118" t="s">
        <v>3183</v>
      </c>
      <c r="B38" s="118" t="s">
        <v>3184</v>
      </c>
    </row>
    <row customHeight="1" ht="11.25">
      <c r="A39" s="118" t="s">
        <v>3185</v>
      </c>
      <c r="B39" s="118" t="s">
        <v>3186</v>
      </c>
    </row>
    <row customHeight="1" ht="11.25">
      <c r="A40" s="118" t="s">
        <v>3187</v>
      </c>
      <c r="B40" s="118" t="s">
        <v>3188</v>
      </c>
    </row>
    <row customHeight="1" ht="11.25">
      <c r="A41" s="118" t="s">
        <v>3189</v>
      </c>
      <c r="B41" s="118" t="s">
        <v>3190</v>
      </c>
    </row>
    <row customHeight="1" ht="11.25">
      <c r="A42" s="118" t="s">
        <v>3191</v>
      </c>
      <c r="B42" s="118" t="s">
        <v>3192</v>
      </c>
    </row>
    <row customHeight="1" ht="11.25">
      <c r="A43" s="118" t="s">
        <v>3193</v>
      </c>
      <c r="B43" s="118" t="s">
        <v>3194</v>
      </c>
    </row>
    <row customHeight="1" ht="11.25">
      <c r="A44" s="118" t="s">
        <v>3195</v>
      </c>
      <c r="B44" s="118" t="s">
        <v>3196</v>
      </c>
    </row>
    <row customHeight="1" ht="11.25">
      <c r="A45" s="118" t="s">
        <v>3197</v>
      </c>
      <c r="B45" s="118" t="s">
        <v>3198</v>
      </c>
    </row>
    <row customHeight="1" ht="11.25">
      <c r="A46" s="118" t="s">
        <v>3199</v>
      </c>
      <c r="B46" s="118" t="s">
        <v>3200</v>
      </c>
    </row>
    <row customHeight="1" ht="11.25">
      <c r="A47" s="118" t="s">
        <v>3201</v>
      </c>
      <c r="B47" s="118" t="s">
        <v>3202</v>
      </c>
    </row>
    <row customHeight="1" ht="11.25">
      <c r="A48" s="118" t="s">
        <v>3203</v>
      </c>
      <c r="B48" s="118" t="s">
        <v>3204</v>
      </c>
    </row>
    <row customHeight="1" ht="11.25">
      <c r="A49" s="118" t="s">
        <v>3205</v>
      </c>
      <c r="B49" s="118" t="s">
        <v>3206</v>
      </c>
    </row>
    <row customHeight="1" ht="11.25">
      <c r="A50" s="118" t="s">
        <v>3207</v>
      </c>
      <c r="B50" s="118" t="s">
        <v>3208</v>
      </c>
    </row>
    <row customHeight="1" ht="11.25">
      <c r="A51" s="118" t="s">
        <v>3209</v>
      </c>
      <c r="B51" s="118" t="s">
        <v>3210</v>
      </c>
    </row>
    <row customHeight="1" ht="11.25">
      <c r="A52" s="118" t="s">
        <v>3211</v>
      </c>
      <c r="B52" s="118" t="s">
        <v>3212</v>
      </c>
    </row>
    <row customHeight="1" ht="11.25">
      <c r="A53" s="118" t="s">
        <v>3213</v>
      </c>
      <c r="B53" s="118" t="s">
        <v>3214</v>
      </c>
    </row>
    <row customHeight="1" ht="11.25">
      <c r="A54" s="118" t="s">
        <v>3215</v>
      </c>
      <c r="B54" s="118" t="s">
        <v>3216</v>
      </c>
    </row>
    <row customHeight="1" ht="11.25">
      <c r="A55" s="118" t="s">
        <v>3217</v>
      </c>
      <c r="B55" s="118" t="s">
        <v>3218</v>
      </c>
    </row>
    <row customHeight="1" ht="11.25">
      <c r="A56" s="118" t="s">
        <v>3219</v>
      </c>
      <c r="B56" s="118" t="s">
        <v>3220</v>
      </c>
    </row>
    <row customHeight="1" ht="11.25">
      <c r="A57" s="118" t="s">
        <v>3221</v>
      </c>
      <c r="B57" s="118" t="s">
        <v>3222</v>
      </c>
    </row>
    <row customHeight="1" ht="11.25">
      <c r="A58" s="118" t="s">
        <v>3223</v>
      </c>
      <c r="B58" s="118" t="s">
        <v>3224</v>
      </c>
    </row>
    <row customHeight="1" ht="11.25">
      <c r="A59" s="118" t="s">
        <v>3225</v>
      </c>
      <c r="B59" s="118" t="s">
        <v>3226</v>
      </c>
    </row>
    <row customHeight="1" ht="11.25">
      <c r="A60" s="118" t="s">
        <v>3227</v>
      </c>
      <c r="B60" s="118" t="s">
        <v>3228</v>
      </c>
    </row>
    <row customHeight="1" ht="11.25">
      <c r="A61" s="118"/>
      <c r="B61" s="118" t="s">
        <v>3229</v>
      </c>
    </row>
    <row customHeight="1" ht="11.25">
      <c r="A62" s="118"/>
      <c r="B62" s="118" t="s">
        <v>3230</v>
      </c>
    </row>
    <row customHeight="1" ht="11.25">
      <c r="A63" s="118"/>
      <c r="B63" s="118" t="s">
        <v>3231</v>
      </c>
    </row>
    <row customHeight="1" ht="11.25">
      <c r="A64" s="118"/>
      <c r="B64" s="118" t="s">
        <v>3232</v>
      </c>
    </row>
    <row customHeight="1" ht="11.25">
      <c r="A65" s="118"/>
      <c r="B65" s="118" t="s">
        <v>3233</v>
      </c>
    </row>
    <row customHeight="1" ht="11.25">
      <c r="A66" s="118"/>
      <c r="B66" s="118" t="s">
        <v>3234</v>
      </c>
    </row>
    <row customHeight="1" ht="11.25">
      <c r="A67" s="118"/>
      <c r="B67" s="118" t="s">
        <v>3235</v>
      </c>
    </row>
    <row customHeight="1" ht="11.25">
      <c r="A68" s="118"/>
      <c r="B68" s="118" t="s">
        <v>3236</v>
      </c>
    </row>
    <row customHeight="1" ht="11.25">
      <c r="A69" s="118"/>
      <c r="B69" s="118" t="s">
        <v>3237</v>
      </c>
    </row>
    <row customHeight="1" ht="11.25">
      <c r="A70" s="118"/>
      <c r="B70" s="118" t="s">
        <v>3238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12605-64EF-01DA-F975-A5E21031F44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3239</v>
      </c>
    </row>
    <row customHeight="1" ht="90">
      <c r="B2" s="150" t="s">
        <v>3240</v>
      </c>
    </row>
    <row customHeight="1" ht="67.5">
      <c r="B3" s="150" t="s">
        <v>3241</v>
      </c>
    </row>
    <row customHeight="1" ht="33.75">
      <c r="B4" s="150" t="s">
        <v>3242</v>
      </c>
    </row>
    <row customHeight="1" ht="11.25">
      <c r="B5" s="150" t="s">
        <v>3243</v>
      </c>
    </row>
    <row customHeight="1" ht="22.5">
      <c r="B6" s="150" t="s">
        <v>3244</v>
      </c>
    </row>
    <row customHeight="1" ht="22.5">
      <c r="B7" s="150" t="s">
        <v>3245</v>
      </c>
    </row>
    <row customHeight="1" ht="22.5">
      <c r="B8" s="150" t="s">
        <v>3246</v>
      </c>
    </row>
    <row customHeight="1" ht="22.5">
      <c r="B9" s="150" t="s">
        <v>3247</v>
      </c>
    </row>
    <row customHeight="1" ht="56.25">
      <c r="B10" s="150" t="s">
        <v>3248</v>
      </c>
    </row>
    <row customHeight="1" ht="12.75">
      <c r="B11" s="215" t="s">
        <v>3249</v>
      </c>
    </row>
    <row customHeight="1" ht="11.25">
      <c r="B12" s="149" t="s">
        <v>3250</v>
      </c>
    </row>
    <row customHeight="1" ht="22.5">
      <c r="B13" s="150" t="s">
        <v>3251</v>
      </c>
    </row>
    <row customHeight="1" ht="67.5">
      <c r="B14" s="150" t="s">
        <v>3252</v>
      </c>
    </row>
    <row customHeight="1" ht="22.5">
      <c r="B15" s="150" t="s">
        <v>3253</v>
      </c>
    </row>
    <row customHeight="1" ht="11.25">
      <c r="B16" s="149" t="s">
        <v>3254</v>
      </c>
      <c r="D16" s="156"/>
    </row>
    <row customHeight="1" ht="33.75">
      <c r="B17" s="150" t="s">
        <v>3255</v>
      </c>
    </row>
    <row customHeight="1" ht="33.75">
      <c r="B18" s="150" t="s">
        <v>3256</v>
      </c>
    </row>
    <row customHeight="1" ht="11.25">
      <c r="B19" s="150" t="s">
        <v>3257</v>
      </c>
    </row>
    <row customHeight="1" ht="33.75">
      <c r="B20" s="150" t="s">
        <v>3258</v>
      </c>
    </row>
    <row customHeight="1" ht="11.25">
      <c r="B21" s="149" t="s">
        <v>3259</v>
      </c>
    </row>
    <row customHeight="1" ht="11.25">
      <c r="B22" s="150" t="s">
        <v>3260</v>
      </c>
    </row>
    <row r="24" customHeight="1" ht="22.5">
      <c r="B24" s="217" t="s">
        <v>3261</v>
      </c>
    </row>
    <row r="26" customHeight="1" ht="11.25">
      <c r="B26" s="149" t="s">
        <v>3262</v>
      </c>
    </row>
    <row customHeight="1" ht="22.5">
      <c r="B27" s="216" t="s">
        <v>401</v>
      </c>
    </row>
    <row customHeight="1" ht="56.25">
      <c r="B28" s="216" t="s">
        <v>3263</v>
      </c>
    </row>
    <row customHeight="1" ht="11.25">
      <c r="B29" s="266" t="s">
        <v>3264</v>
      </c>
    </row>
    <row customHeight="1" ht="22.5">
      <c r="B30" s="216" t="s">
        <v>3265</v>
      </c>
    </row>
    <row r="32" customHeight="1" ht="11.25">
      <c r="A32" s="244"/>
      <c r="B32" s="245" t="s">
        <v>3266</v>
      </c>
    </row>
    <row customHeight="1" ht="14.25">
      <c r="A33" s="246">
        <v>1</v>
      </c>
      <c r="B33" s="247" t="s">
        <v>3267</v>
      </c>
    </row>
    <row customHeight="1" ht="14.25">
      <c r="A34" s="246">
        <v>2</v>
      </c>
      <c r="B34" s="247" t="s">
        <v>3268</v>
      </c>
    </row>
    <row customHeight="1" ht="11.25">
      <c r="B35" s="245" t="s">
        <v>3269</v>
      </c>
    </row>
    <row customHeight="1" ht="11.25">
      <c r="B36" s="247" t="s">
        <v>3270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