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activeX/activeX1.bin" ContentType="application/vnd.ms-office.activeX"/>
  <Override PartName="/xl/drawings/drawing7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xlsBook" defaultThemeVersion="124226"/>
  <bookViews>
    <workbookView xWindow="-75" yWindow="4095" windowWidth="15225" windowHeight="2550" tabRatio="825" firstSheet="4" activeTab="11"/>
  </bookViews>
  <sheets>
    <sheet name="modProv" sheetId="530" state="veryHidden" r:id="rId1"/>
    <sheet name="modList00" sheetId="531" state="veryHidden" r:id="rId2"/>
    <sheet name="modList01" sheetId="532" state="veryHidden" r:id="rId3"/>
    <sheet name="modList02" sheetId="533" state="veryHidden" r:id="rId4"/>
    <sheet name="Инструкция" sheetId="525" r:id="rId5"/>
    <sheet name="Лог обновления" sheetId="429" state="veryHidden" r:id="rId6"/>
    <sheet name="Титульный" sheetId="437" r:id="rId7"/>
    <sheet name="Список МО" sheetId="497" r:id="rId8"/>
    <sheet name="Стандарты" sheetId="526" r:id="rId9"/>
    <sheet name="Ссылки на публикации" sheetId="527" r:id="rId10"/>
    <sheet name="Комментарии" sheetId="431" r:id="rId11"/>
    <sheet name="Проверка" sheetId="432" r:id="rId12"/>
    <sheet name="AllSheetsInThisWorkbook" sheetId="389" state="veryHidden" r:id="rId13"/>
    <sheet name="TEHSHEET" sheetId="205" state="veryHidden" r:id="rId14"/>
    <sheet name="et_union_hor" sheetId="471" state="veryHidden" r:id="rId15"/>
    <sheet name="et_union_vert" sheetId="521" state="veryHidden" r:id="rId16"/>
    <sheet name="modInfo" sheetId="513" state="veryHidden" r:id="rId17"/>
    <sheet name="modRegion" sheetId="528" state="veryHidden" r:id="rId18"/>
    <sheet name="modReestr" sheetId="433" state="veryHidden" r:id="rId19"/>
    <sheet name="modfrmReestr" sheetId="434" state="veryHidden" r:id="rId20"/>
    <sheet name="modUpdTemplMain" sheetId="424" state="veryHidden" r:id="rId21"/>
    <sheet name="REESTR_ORG" sheetId="390" state="veryHidden" r:id="rId22"/>
    <sheet name="modClassifierValidate" sheetId="400" state="veryHidden" r:id="rId23"/>
    <sheet name="modHyp" sheetId="398" state="veryHidden" r:id="rId24"/>
    <sheet name="modList03" sheetId="516" state="veryHidden" r:id="rId25"/>
    <sheet name="modfrmDateChoose" sheetId="517" state="veryHidden" r:id="rId26"/>
    <sheet name="modComm" sheetId="514" state="veryHidden" r:id="rId27"/>
    <sheet name="modThisWorkbook" sheetId="511" state="veryHidden" r:id="rId28"/>
    <sheet name="REESTR_MO" sheetId="518" state="veryHidden" r:id="rId29"/>
    <sheet name="modfrmReestrMR" sheetId="519" state="veryHidden" r:id="rId30"/>
    <sheet name="modfrmCheckUpdates" sheetId="512" state="veryHidden" r:id="rId31"/>
  </sheets>
  <functionGroups/>
  <definedNames>
    <definedName name="_xlnm._FilterDatabase" localSheetId="11" hidden="1">Проверка!$B$4:$D$4</definedName>
    <definedName name="anscount" hidden="1">1</definedName>
    <definedName name="checkCell_1">'Список МО'!$D$13:$H$16</definedName>
    <definedName name="checkCell_1_1">'Список МО'!$F$8:$H$9</definedName>
    <definedName name="checkCell_2">Стандарты!$E$10:$H$54</definedName>
    <definedName name="checkCell_3">'Ссылки на публикации'!$E$11:$H$15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02_1">Стандарты!$F$12:$F$16</definedName>
    <definedName name="data_List02_2">Стандарты!$F$17:$F$36</definedName>
    <definedName name="data_List02_3">Стандарты!$F$39:$F$43</definedName>
    <definedName name="data_List02_4">Стандарты!$F$44:$F$48</definedName>
    <definedName name="data_List02_5">Стандарты!$F$53:$F$54</definedName>
    <definedName name="Date_of_publication_ref">'Ссылки на публикации'!$G$11:$G$15</definedName>
    <definedName name="DocProp_TemplateCode">TEHSHEET!$O$2</definedName>
    <definedName name="DocProp_Version">TEHSHEET!$O$1</definedName>
    <definedName name="double_rate_tariff">Титульный!$F$34</definedName>
    <definedName name="et_Comm">et_union_hor!$10:$10</definedName>
    <definedName name="et_List01">et_union_hor!$4:$5</definedName>
    <definedName name="et_List01_1">et_union_hor!$4:$4</definedName>
    <definedName name="et_List02_1">et_union_hor!$23:$23</definedName>
    <definedName name="et_List02_2">et_union_hor!$28:$33</definedName>
    <definedName name="et_List02_3">et_union_hor!$42:$42</definedName>
    <definedName name="et_List02_4">et_union_hor!$47:$47</definedName>
    <definedName name="et_List02_5">et_union_hor!$52:$52</definedName>
    <definedName name="et_List02_6">et_union_hor!$37:$37</definedName>
    <definedName name="et_List03">et_union_hor!$16:$17</definedName>
    <definedName name="fil">Титульный!$F$22</definedName>
    <definedName name="fil_flag">Титульный!$F$19</definedName>
    <definedName name="FirstLine">Инструкция!$A$6</definedName>
    <definedName name="flag_ipr">Титульный!$F$30</definedName>
    <definedName name="flag_NVV">Титульный!$F$13</definedName>
    <definedName name="flag_publication">Титульный!$F$11:$F$11</definedName>
    <definedName name="group_rates">Титульный!$F$32</definedName>
    <definedName name="Info_FilFlag">modInfo!$B$1</definedName>
    <definedName name="Info_ForMOInListMO">modInfo!$B$12</definedName>
    <definedName name="Info_ForMRInListMO">modInfo!$B$11</definedName>
    <definedName name="Info_ForSKIInListMO">modInfo!$B$13</definedName>
    <definedName name="Info_ForSKINumberInListMO">modInfo!$B$14</definedName>
    <definedName name="Info_NoteStandarts">modInfo!$B$16</definedName>
    <definedName name="Info_P1_5Standarts">modInfo!$B$17</definedName>
    <definedName name="Info_PeriodInTitle">modInfo!$B$4</definedName>
    <definedName name="Info_PublicationNotDisclosed">modInfo!$B$9</definedName>
    <definedName name="Info_PublicationPdf">modInfo!$B$8</definedName>
    <definedName name="Info_PublicationWeb">modInfo!$B$7</definedName>
    <definedName name="Info_TitleGroupRates">modInfo!$B$5</definedName>
    <definedName name="Info_TitleKindPublication">modInfo!$B$3</definedName>
    <definedName name="Info_TitlePublication">modInfo!$B$2</definedName>
    <definedName name="inn">Титульный!$F$23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pr">Стандарты!$G$11</definedName>
    <definedName name="kind_group_rates">TEHSHEET!$S$4:$S$10</definedName>
    <definedName name="kind_of_control_method">TEHSHEET!$K$2:$K$5</definedName>
    <definedName name="kind_of_NDS">TEHSHEET!$H$2:$H$4</definedName>
    <definedName name="kind_of_NDS_tariff">TEHSHEET!$H$7:$H$8</definedName>
    <definedName name="kind_of_NDS_tariff_etc">TEHSHEET!$H$11</definedName>
    <definedName name="kind_of_publication">TEHSHEET!$G$2:$G$3</definedName>
    <definedName name="kind_of_unit">TEHSHEET!$J$2:$J$4</definedName>
    <definedName name="kpp">Титульный!$F$24</definedName>
    <definedName name="LIST_MR_MO_OKTMO">REESTR_MO!$A$2:$D$332</definedName>
    <definedName name="List02_GroundMaterials">Стандарты!$G$10:$G$54</definedName>
    <definedName name="List02_p_1_5">Стандарты!$F$38:$G$38</definedName>
    <definedName name="List02_p_2">Стандарты!$F$51:$G$53</definedName>
    <definedName name="List02_web_p_1_5">Стандарты!$F$38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ame_dblRate_1">TEHSHEET!$U$2</definedName>
    <definedName name="name_dblRate_2">TEHSHEET!$V$2</definedName>
    <definedName name="nds">Титульный!$F$36</definedName>
    <definedName name="org">Титульный!$F$21</definedName>
    <definedName name="Org_Address">Титульный!$F$41:$F$42</definedName>
    <definedName name="Org_buhg">Титульный!$F$49:$F$50</definedName>
    <definedName name="Org_main">Титульный!$F$45:$F$46</definedName>
    <definedName name="Org_otv_lico">Титульный!$F$53:$F$56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_1">Стандарты!$C$12:$C$16</definedName>
    <definedName name="pDel_List02_2">Стандарты!$C$17:$C$36</definedName>
    <definedName name="pDel_List02_3">Стандарты!$C$39:$C$43</definedName>
    <definedName name="pDel_List02_4">Стандарты!$C$44:$C$48</definedName>
    <definedName name="pDel_List02_5">Стандарты!$C$53:$C$54</definedName>
    <definedName name="pDel_List03">'Ссылки на публикации'!$C$11:$C$15</definedName>
    <definedName name="periodEnd">Титульный!$F$17</definedName>
    <definedName name="periodStart">Титульный!$F$16</definedName>
    <definedName name="pIns_Comm">Комментарии!$E$13</definedName>
    <definedName name="pIns_List01_1">'Список МО'!$E$16</definedName>
    <definedName name="pIns_List02_1">Стандарты!$E$16</definedName>
    <definedName name="pIns_List02_2">Стандарты!$E$36</definedName>
    <definedName name="pIns_List02_3">Стандарты!$E$43</definedName>
    <definedName name="pIns_List02_4">Стандарты!$E$48</definedName>
    <definedName name="pIns_List02_5">Стандарты!$E$54</definedName>
    <definedName name="pIns_List03">'Ссылки на публикации'!$E$15</definedName>
    <definedName name="PROT_22">P3_PROT_22,P4_PROT_22,P5_PROT_22</definedName>
    <definedName name="QUARTER">TEHSHEET!$F$2:$F$5</definedName>
    <definedName name="rate_suppliers">Титульный!$F$38</definedName>
    <definedName name="REESTR_ORG_RANGE">REESTR_ORG!$A$2:$L$68</definedName>
    <definedName name="REGION">TEHSHEET!$A$2:$A$85</definedName>
    <definedName name="region_name">Титульный!$F$7</definedName>
    <definedName name="RegulatoryPeriod">Титульный!$F$16:$F$17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riff_GVS">TEHSHEET!$S$10</definedName>
    <definedName name="TECH_ORG_ID">Титульный!$F$1</definedName>
    <definedName name="TSphere">TEHSHEET!$O$3</definedName>
    <definedName name="TSphere_full">TEHSHEET!$O$5</definedName>
    <definedName name="TSphere_trans">TEHSHEET!$O$4</definedName>
    <definedName name="unit_tariff">TEHSHEET!$T$3:$W$3</definedName>
    <definedName name="unit_tariff_double_rate_c">TEHSHEET!$V$3</definedName>
    <definedName name="unit_tariff_double_rate_p">TEHSHEET!$U$3</definedName>
    <definedName name="unit_tariff_single_rate">TEHSHEET!$T$3</definedName>
    <definedName name="unit_tariff_useful_output">TEHSHEET!$W$3</definedName>
    <definedName name="UpdStatus">Инструкция!$AA$1</definedName>
    <definedName name="vdet">Титульный!$F$26</definedName>
    <definedName name="version">Инструкция!$B$3</definedName>
    <definedName name="Website_address_internet">'Ссылки на публикации'!$H$11:$H$15</definedName>
    <definedName name="year_list">TEHSHEET!$C$2:$C$6</definedName>
  </definedNames>
  <calcPr calcId="125725"/>
</workbook>
</file>

<file path=xl/calcChain.xml><?xml version="1.0" encoding="utf-8"?>
<calcChain xmlns="http://schemas.openxmlformats.org/spreadsheetml/2006/main">
  <c r="F39" i="526"/>
  <c r="D47"/>
  <c r="D42"/>
  <c r="E34"/>
  <c r="E31"/>
  <c r="D30"/>
  <c r="D34"/>
  <c r="D15"/>
  <c r="D46"/>
  <c r="D41"/>
  <c r="E28"/>
  <c r="E25"/>
  <c r="D24"/>
  <c r="D28" s="1"/>
  <c r="D14"/>
  <c r="D45"/>
  <c r="D40"/>
  <c r="E22"/>
  <c r="E19"/>
  <c r="D18"/>
  <c r="D22" s="1"/>
  <c r="D13"/>
  <c r="E17"/>
  <c r="E32" i="471"/>
  <c r="E29"/>
  <c r="D37"/>
  <c r="D28"/>
  <c r="D29" s="1"/>
  <c r="E47"/>
  <c r="V2" i="205"/>
  <c r="E27" i="526" s="1"/>
  <c r="U2" i="205"/>
  <c r="E32" i="526" s="1"/>
  <c r="B17" i="513"/>
  <c r="E39" i="526"/>
  <c r="D47" i="471"/>
  <c r="D42"/>
  <c r="D23"/>
  <c r="D52"/>
  <c r="E42"/>
  <c r="E28"/>
  <c r="E23"/>
  <c r="E44" i="526"/>
  <c r="F37"/>
  <c r="D6" i="527"/>
  <c r="D11"/>
  <c r="D12"/>
  <c r="D13"/>
  <c r="D14"/>
  <c r="D6" i="526"/>
  <c r="D17" i="471"/>
  <c r="D16"/>
  <c r="D8" i="431"/>
  <c r="D5" i="497"/>
  <c r="D32" i="471"/>
  <c r="E31"/>
  <c r="D31" i="526"/>
  <c r="D33" s="1"/>
  <c r="D19"/>
  <c r="D21" s="1"/>
  <c r="D20"/>
  <c r="B3" i="525"/>
  <c r="B2"/>
  <c r="D32" i="526" l="1"/>
  <c r="D25"/>
  <c r="D27" s="1"/>
  <c r="D31" i="471"/>
  <c r="D30"/>
  <c r="D26" i="526"/>
  <c r="E21"/>
  <c r="E26"/>
  <c r="E33"/>
  <c r="E30" i="471"/>
  <c r="E20" i="526"/>
  <c r="F4" i="437"/>
</calcChain>
</file>

<file path=xl/sharedStrings.xml><?xml version="1.0" encoding="utf-8"?>
<sst xmlns="http://schemas.openxmlformats.org/spreadsheetml/2006/main" count="2316" uniqueCount="1301">
  <si>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</si>
  <si>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</si>
  <si>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</si>
  <si>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</si>
  <si>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</si>
  <si>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</si>
  <si>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</si>
  <si>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</si>
  <si>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</si>
  <si>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</si>
  <si>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</si>
  <si>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</si>
  <si>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</si>
  <si>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</si>
  <si>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</si>
  <si>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</si>
  <si>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</si>
  <si>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</si>
  <si>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</si>
  <si>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</si>
  <si>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</si>
  <si>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</si>
  <si>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</si>
  <si>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</si>
  <si>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</si>
  <si>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</si>
  <si>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</si>
  <si>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</si>
  <si>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</si>
  <si>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</si>
  <si>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</si>
  <si>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</si>
  <si>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</si>
  <si>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</si>
  <si>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</si>
  <si>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</si>
  <si>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</si>
  <si>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</si>
  <si>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</si>
  <si>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</si>
  <si>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</si>
  <si>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</si>
  <si>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</si>
  <si>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</si>
  <si>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</si>
  <si>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</si>
  <si>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</si>
  <si>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</si>
  <si>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</si>
  <si>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</si>
  <si>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</si>
  <si>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</si>
  <si>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</si>
  <si>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</si>
  <si>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</si>
  <si>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</si>
  <si>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</si>
  <si>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</si>
  <si>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</si>
  <si>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</si>
  <si>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</si>
  <si>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</si>
  <si>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</si>
  <si>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</si>
  <si>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</si>
  <si>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</si>
  <si>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</si>
  <si>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</si>
  <si>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</si>
  <si>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</si>
  <si>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</si>
  <si>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</si>
  <si>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</si>
  <si>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</si>
  <si>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</si>
  <si>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</si>
  <si>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</si>
  <si>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</si>
  <si>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</si>
  <si>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</si>
  <si>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</si>
  <si>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</si>
  <si>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</si>
  <si>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</si>
  <si>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</si>
  <si>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</si>
  <si>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</si>
  <si>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</si>
  <si>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</si>
  <si>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</si>
  <si>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</si>
  <si>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</si>
  <si>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</si>
  <si>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</si>
  <si>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</si>
  <si>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</si>
  <si>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</si>
  <si>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</si>
  <si>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</si>
  <si>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</si>
  <si>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</si>
  <si>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</si>
  <si>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</si>
  <si>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</si>
  <si>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</si>
  <si>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</si>
  <si>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</si>
  <si>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</si>
  <si>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</si>
  <si>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</si>
  <si>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</si>
  <si>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</si>
  <si>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</si>
  <si>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</si>
  <si>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</si>
  <si>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</si>
  <si>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</si>
  <si>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</si>
  <si>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</si>
  <si>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</si>
  <si>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</si>
  <si>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</si>
  <si>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</si>
  <si>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</si>
  <si>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</si>
  <si>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</si>
  <si>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</si>
  <si>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</si>
  <si>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</si>
  <si>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</si>
  <si>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</si>
  <si>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</si>
  <si>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</si>
  <si>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</si>
  <si>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</si>
  <si>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</si>
  <si>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</si>
  <si>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</si>
  <si>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</si>
  <si>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</si>
  <si>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</si>
  <si>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</si>
  <si>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</si>
  <si>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</si>
  <si>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</si>
  <si>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</si>
  <si>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</si>
  <si>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</si>
  <si>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</si>
  <si>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</si>
  <si>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</si>
  <si>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</si>
  <si>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</si>
  <si>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</si>
  <si>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</si>
  <si>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</si>
  <si>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</si>
  <si>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</si>
  <si>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</si>
  <si>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</si>
  <si>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</si>
  <si>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</si>
  <si>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</si>
  <si>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</si>
  <si>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</si>
  <si>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</si>
  <si>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</si>
  <si>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</si>
  <si>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</si>
  <si>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</si>
  <si>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</si>
  <si>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</si>
  <si>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</si>
  <si>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</si>
  <si>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</si>
  <si>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</si>
  <si>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</si>
  <si>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</si>
  <si>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</si>
  <si>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</si>
  <si>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</si>
  <si>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</si>
  <si>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</si>
  <si>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</si>
  <si>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</si>
  <si>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</si>
  <si>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</si>
  <si>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</si>
  <si>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</si>
  <si>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</si>
  <si>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</si>
  <si>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</si>
  <si>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</si>
  <si>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</si>
  <si>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</si>
  <si>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</si>
  <si>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</si>
  <si>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</si>
  <si>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</si>
  <si>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</si>
  <si>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</si>
  <si>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</si>
  <si>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</si>
  <si>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</si>
  <si>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</si>
  <si>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</si>
  <si>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</si>
  <si>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</si>
  <si>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</si>
  <si>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</si>
  <si>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</si>
  <si>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</si>
  <si>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</si>
  <si>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</si>
  <si>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</si>
  <si>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</si>
  <si>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</si>
  <si>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</si>
  <si>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</si>
  <si>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</si>
  <si>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</si>
  <si>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</si>
  <si>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</si>
  <si>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</si>
  <si>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</si>
  <si>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</si>
  <si>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</si>
  <si>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</si>
  <si>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</si>
  <si>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</si>
  <si>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</si>
  <si>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</si>
  <si>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</si>
  <si>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</si>
  <si>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</si>
  <si>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</si>
  <si>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</si>
  <si>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</si>
  <si>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</si>
  <si>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</si>
  <si>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</si>
  <si>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</si>
  <si>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</si>
  <si>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</si>
  <si>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</si>
  <si>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</si>
  <si>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</si>
  <si>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</si>
  <si>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</si>
  <si>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</si>
  <si>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</si>
  <si>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</si>
  <si>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</si>
  <si>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</si>
  <si>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</si>
  <si>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</si>
  <si>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</si>
  <si>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горячего водоснабжения</t>
  </si>
  <si>
    <t>6.0</t>
  </si>
  <si>
    <t>JKH.OPEN.INFO.QUARTER.GVS</t>
  </si>
  <si>
    <t>ГВС</t>
  </si>
  <si>
    <t>GVS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</si>
  <si>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</si>
  <si>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</si>
  <si>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</si>
  <si>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</si>
  <si>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Указывать разбивку НВВ по полугодиям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</si>
  <si>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</si>
  <si>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</si>
  <si>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</si>
  <si>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</si>
  <si>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Организация выполняет/планирует к выполнению инвестиционную программу</t>
  </si>
  <si>
    <t>Тариф</t>
  </si>
  <si>
    <t>тариф на тепловую энергию (мощность)</t>
  </si>
  <si>
    <t>Наличие двухставочного тарифа</t>
  </si>
  <si>
    <t>виды групп товаров
/kind_group_rates/</t>
  </si>
  <si>
    <t>тариф на теплоноситель</t>
  </si>
  <si>
    <t>тариф на услуги по передаче тепловой энергии</t>
  </si>
  <si>
    <t>тариф на услуги по передаче теплоносителя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</si>
  <si>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</si>
  <si>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</si>
  <si>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использованием открытых систем теплоснабжения (горячего водоснабжения)</t>
  </si>
  <si>
    <t>Одноставочный</t>
  </si>
  <si>
    <t>Двухставочный</t>
  </si>
  <si>
    <t>Полезный отпуск</t>
  </si>
  <si>
    <t xml:space="preserve"> руб/Гкал</t>
  </si>
  <si>
    <t>тыс Гкал</t>
  </si>
  <si>
    <t>руб/м3</t>
  </si>
  <si>
    <t>-</t>
  </si>
  <si>
    <t>тыс м3</t>
  </si>
  <si>
    <t>Добавить сведения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</si>
  <si>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</si>
  <si>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Добавить метод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</si>
  <si>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</si>
  <si>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</si>
  <si>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</si>
  <si>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</si>
  <si>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</si>
  <si>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</si>
  <si>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</si>
  <si>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</si>
  <si>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</si>
  <si>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</si>
  <si>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</si>
  <si>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Добавить тариф</t>
  </si>
  <si>
    <t>Добавить объём</t>
  </si>
  <si>
    <t>Добавить НВВ</t>
  </si>
  <si>
    <t>единица измерения для листа Стандарты
/unit_tariff/</t>
  </si>
  <si>
    <t>руб/Гкал</t>
  </si>
  <si>
    <t xml:space="preserve">руб/Гкал </t>
  </si>
  <si>
    <t xml:space="preserve">тыс руб/Гкал/час </t>
  </si>
  <si>
    <t>et_List02_1</t>
  </si>
  <si>
    <t>et_List02_3</t>
  </si>
  <si>
    <t>et_List02_4</t>
  </si>
  <si>
    <t>et_List02_5</t>
  </si>
  <si>
    <t>*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</si>
  <si>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организации, информации о планировании конкурсных процедур и результатах их проведения (п.26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</si>
  <si>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предложении регулируемой организации об установлении тарифов в сфере теплоснабжения на очередной расчетный период регулирования (п.27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</si>
  <si>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modRegion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</si>
  <si>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</si>
  <si>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</si>
  <si>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</si>
  <si>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</si>
  <si>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</si>
  <si>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</si>
  <si>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</si>
  <si>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</si>
  <si>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</si>
  <si>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</si>
  <si>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Система теплоснабжения</t>
  </si>
  <si>
    <t>Признак дифференциации тарифа</t>
  </si>
  <si>
    <t/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</si>
  <si>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</si>
  <si>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</si>
  <si>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</si>
  <si>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</si>
  <si>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</si>
  <si>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</si>
  <si>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</si>
  <si>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В случае, если тариф не дифференцируется по системам теплоснабжения, укажите '1'. Введите значение от 1 до 100, чтобы указать очередной условный порядковый номер системы теплоснабжения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</si>
  <si>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</si>
  <si>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в сфере теплоснабжения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</si>
  <si>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в сфере теплоснабжения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</si>
  <si>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</si>
  <si>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</t>
  </si>
  <si>
    <t>1.2.</t>
  </si>
  <si>
    <t>1.3.</t>
  </si>
  <si>
    <t>1.4.</t>
  </si>
  <si>
    <t>1.6.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</si>
  <si>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</si>
  <si>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</si>
  <si>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1.8.</t>
  </si>
  <si>
    <t>2.</t>
  </si>
  <si>
    <t>2.1.</t>
  </si>
  <si>
    <t>2.2.</t>
  </si>
  <si>
    <t>2.3.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</si>
  <si>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</si>
  <si>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</si>
  <si>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</si>
  <si>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</si>
  <si>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Срок действия цен (тарифов)</t>
  </si>
  <si>
    <t>Метод регулирования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</si>
  <si>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</si>
  <si>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</si>
  <si>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1.7.</t>
  </si>
  <si>
    <t>НДС для прочих режимов налогообложения
/kind_of_NDS_tariff_etc/</t>
  </si>
  <si>
    <t>Ссылки на документы</t>
  </si>
  <si>
    <t>Обосновывающие материалы (документы) необходимо загружать с помощью "ЕИАС Мониторинг". Ссылка на инструкцию по загрузке обосновывающих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</si>
  <si>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Добавить поставщика</t>
  </si>
  <si>
    <t xml:space="preserve"> тыс руб/Гкал/час в месяц</t>
  </si>
  <si>
    <t>тыс руб/Гкал/час в месяц</t>
  </si>
  <si>
    <t>Тариф на теплоноситель установлен с разбивкой по поставщикам</t>
  </si>
  <si>
    <t>et_List02_2</t>
  </si>
  <si>
    <t>et_List02_6</t>
  </si>
  <si>
    <t>f</t>
  </si>
  <si>
    <t>компонент на тепловую энергию</t>
  </si>
  <si>
    <t>компонент на теплоноситель</t>
  </si>
  <si>
    <t>Проверка доступных обновлений...</t>
  </si>
  <si>
    <t>Информация</t>
  </si>
  <si>
    <t>Версия шаблона 1.1.1 актуальна, обновление не требуется</t>
  </si>
  <si>
    <t>Город-курорт Железноводск</t>
  </si>
  <si>
    <t>07712000</t>
  </si>
  <si>
    <t>28118061</t>
  </si>
  <si>
    <t>ГБОУ СПО "Железноводский художественно-строительный техникум"</t>
  </si>
  <si>
    <t>2627012954</t>
  </si>
  <si>
    <t>262701001</t>
  </si>
  <si>
    <t>производство (некомбинированная выработка)+передача+сбыт</t>
  </si>
  <si>
    <t>Александровский муниципальный район</t>
  </si>
  <si>
    <t>07602000</t>
  </si>
  <si>
    <t>Александровский сельсовет</t>
  </si>
  <si>
    <t>07602402</t>
  </si>
  <si>
    <t>260101001</t>
  </si>
  <si>
    <t>Минераловодский муниципальный район</t>
  </si>
  <si>
    <t>07639000</t>
  </si>
  <si>
    <t>Побегайловский сельсовет</t>
  </si>
  <si>
    <t>07639419</t>
  </si>
  <si>
    <t>26355222</t>
  </si>
  <si>
    <t>2630019702</t>
  </si>
  <si>
    <t>263001001</t>
  </si>
  <si>
    <t>Город Ставрополь</t>
  </si>
  <si>
    <t>07701000</t>
  </si>
  <si>
    <t>263601001</t>
  </si>
  <si>
    <t>26759933</t>
  </si>
  <si>
    <t>2634013130</t>
  </si>
  <si>
    <t>263401001</t>
  </si>
  <si>
    <t>26355225</t>
  </si>
  <si>
    <t>ГУП СК "Крайтеплоэнерго"</t>
  </si>
  <si>
    <t>2635060510</t>
  </si>
  <si>
    <t>263501001</t>
  </si>
  <si>
    <t>Кировский муниципальный район</t>
  </si>
  <si>
    <t>07625000</t>
  </si>
  <si>
    <t>Город Новопавловск</t>
  </si>
  <si>
    <t>07625101</t>
  </si>
  <si>
    <t>26355176</t>
  </si>
  <si>
    <t>ГУП СК ЖКХ Кировского района</t>
  </si>
  <si>
    <t>2609014934</t>
  </si>
  <si>
    <t>260901001</t>
  </si>
  <si>
    <t>Город Георгиевск</t>
  </si>
  <si>
    <t>07707000</t>
  </si>
  <si>
    <t>26355185</t>
  </si>
  <si>
    <t>2625002189</t>
  </si>
  <si>
    <t>262501001</t>
  </si>
  <si>
    <t>Город-курорт Пятигорск</t>
  </si>
  <si>
    <t>07727000</t>
  </si>
  <si>
    <t>26355214</t>
  </si>
  <si>
    <t>2632055946</t>
  </si>
  <si>
    <t>263201001</t>
  </si>
  <si>
    <t>Город Лермонтов</t>
  </si>
  <si>
    <t>07718000</t>
  </si>
  <si>
    <t>26360929</t>
  </si>
  <si>
    <t>ЗАО "ЮЭК" филиал в г. Лермонтов Ставропольского края</t>
  </si>
  <si>
    <t>7704262319</t>
  </si>
  <si>
    <t>262902001</t>
  </si>
  <si>
    <t>производство комбинированная выработка</t>
  </si>
  <si>
    <t>Передача+Сбыт</t>
  </si>
  <si>
    <t>26355213</t>
  </si>
  <si>
    <t>2633002369</t>
  </si>
  <si>
    <t>Изобильненский муниципальный район</t>
  </si>
  <si>
    <t>07620000</t>
  </si>
  <si>
    <t>Поселок Солнечнодольск</t>
  </si>
  <si>
    <t>07620155</t>
  </si>
  <si>
    <t>26417104</t>
  </si>
  <si>
    <t>2607019831</t>
  </si>
  <si>
    <t>260701001</t>
  </si>
  <si>
    <t>производство (некомбинированная выработка)+сбыт</t>
  </si>
  <si>
    <t>26355205</t>
  </si>
  <si>
    <t>ЛПУП  Санаторий "РОДНИК"</t>
  </si>
  <si>
    <t>2632053836</t>
  </si>
  <si>
    <t>26355207</t>
  </si>
  <si>
    <t>ЛПУП "Пятигорская бальнеогрязелечебница"</t>
  </si>
  <si>
    <t>2632054854</t>
  </si>
  <si>
    <t>Петровский муниципальный район</t>
  </si>
  <si>
    <t>07646000</t>
  </si>
  <si>
    <t>Село Благодатное</t>
  </si>
  <si>
    <t>07646402</t>
  </si>
  <si>
    <t>26414029</t>
  </si>
  <si>
    <t>МКП "Надежда" МО с. Благодатное Петровского района Ставропольского края</t>
  </si>
  <si>
    <t>2617013148</t>
  </si>
  <si>
    <t>261701001</t>
  </si>
  <si>
    <t>26383213</t>
  </si>
  <si>
    <t>МУП "Лермонтовгоргаз"</t>
  </si>
  <si>
    <t>2629005046</t>
  </si>
  <si>
    <t>262901001</t>
  </si>
  <si>
    <t>Просянский сельсовет</t>
  </si>
  <si>
    <t>07646418</t>
  </si>
  <si>
    <t>26526815</t>
  </si>
  <si>
    <t>МУП ЖКХ Александровского района</t>
  </si>
  <si>
    <t>2601004596</t>
  </si>
  <si>
    <t>Курский муниципальный район</t>
  </si>
  <si>
    <t>07633000</t>
  </si>
  <si>
    <t>Курский сельсовет</t>
  </si>
  <si>
    <t>07633407</t>
  </si>
  <si>
    <t>26355178</t>
  </si>
  <si>
    <t>МУП КМР СК « ЖКХ Курского района»</t>
  </si>
  <si>
    <t>2612016970</t>
  </si>
  <si>
    <t>261201001</t>
  </si>
  <si>
    <t>Арзгирский муниципальный район</t>
  </si>
  <si>
    <t>07607000</t>
  </si>
  <si>
    <t>Арзгирский сельсовет</t>
  </si>
  <si>
    <t>07607402</t>
  </si>
  <si>
    <t>26355171</t>
  </si>
  <si>
    <t>МУП КХ Арзгирского района</t>
  </si>
  <si>
    <t>2604000247</t>
  </si>
  <si>
    <t>260401001</t>
  </si>
  <si>
    <t>Туркменский муниципальный район</t>
  </si>
  <si>
    <t>07656000</t>
  </si>
  <si>
    <t>Летнеставочный сельсовет</t>
  </si>
  <si>
    <t>07656419</t>
  </si>
  <si>
    <t>26355183</t>
  </si>
  <si>
    <t>МУП КХ Туркменского района</t>
  </si>
  <si>
    <t>2622003515</t>
  </si>
  <si>
    <t>262201001</t>
  </si>
  <si>
    <t>Кочубеевский муниципальный район</t>
  </si>
  <si>
    <t>07628000</t>
  </si>
  <si>
    <t>Село Кочубеевское</t>
  </si>
  <si>
    <t>07628422</t>
  </si>
  <si>
    <t>26355177</t>
  </si>
  <si>
    <t>МУП СК ЖКХ Кочубеевского района</t>
  </si>
  <si>
    <t>2610012931</t>
  </si>
  <si>
    <t>261001001</t>
  </si>
  <si>
    <t>Апанасенковский муниципальный район</t>
  </si>
  <si>
    <t>07605000</t>
  </si>
  <si>
    <t>Село Дивное</t>
  </si>
  <si>
    <t>07605419</t>
  </si>
  <si>
    <t>26355169</t>
  </si>
  <si>
    <t>2602004366</t>
  </si>
  <si>
    <t>260201001</t>
  </si>
  <si>
    <t>Грачевский муниципальный район</t>
  </si>
  <si>
    <t>07617000</t>
  </si>
  <si>
    <t>Грачевский сельсовет</t>
  </si>
  <si>
    <t>07617404</t>
  </si>
  <si>
    <t>26355172</t>
  </si>
  <si>
    <t>2606000122</t>
  </si>
  <si>
    <t>260601001</t>
  </si>
  <si>
    <t>Степновский муниципальный район</t>
  </si>
  <si>
    <t>07652000</t>
  </si>
  <si>
    <t>Степновский сельсовет</t>
  </si>
  <si>
    <t>07652426</t>
  </si>
  <si>
    <t>26355182</t>
  </si>
  <si>
    <t>2620000580</t>
  </si>
  <si>
    <t>262001001</t>
  </si>
  <si>
    <t>26355192</t>
  </si>
  <si>
    <t>2627007954</t>
  </si>
  <si>
    <t>Город Изобильный</t>
  </si>
  <si>
    <t>07620101</t>
  </si>
  <si>
    <t>26355173</t>
  </si>
  <si>
    <t>ОАО "Завод Атлант"</t>
  </si>
  <si>
    <t>2607000333</t>
  </si>
  <si>
    <t>Город Невинномысск</t>
  </si>
  <si>
    <t>07724000</t>
  </si>
  <si>
    <t>26355197</t>
  </si>
  <si>
    <t>ОАО "Квант-Энергия"</t>
  </si>
  <si>
    <t>2631002155</t>
  </si>
  <si>
    <t>263101001</t>
  </si>
  <si>
    <t>26419409</t>
  </si>
  <si>
    <t>ОАО "Невинномысский Азот"</t>
  </si>
  <si>
    <t>2631015563</t>
  </si>
  <si>
    <t>27051140</t>
  </si>
  <si>
    <t>ОАО "ОГК-2"</t>
  </si>
  <si>
    <t>2607018122</t>
  </si>
  <si>
    <t>26850785</t>
  </si>
  <si>
    <t>ОАО "ПТЭК"</t>
  </si>
  <si>
    <t>2632800936</t>
  </si>
  <si>
    <t>26838066</t>
  </si>
  <si>
    <t>ОАО "РЭУ"</t>
  </si>
  <si>
    <t>7714783092</t>
  </si>
  <si>
    <t>774501001</t>
  </si>
  <si>
    <t>27507656</t>
  </si>
  <si>
    <t>ОАО "РЭУ" Филиал Владикавказский</t>
  </si>
  <si>
    <t>151543001</t>
  </si>
  <si>
    <t>Город Минеральные Воды</t>
  </si>
  <si>
    <t>07639101</t>
  </si>
  <si>
    <t>26897146</t>
  </si>
  <si>
    <t>ОАО "Ставропласт"</t>
  </si>
  <si>
    <t>2630000067</t>
  </si>
  <si>
    <t>26355174</t>
  </si>
  <si>
    <t>ОАО "Ставропольсахар"</t>
  </si>
  <si>
    <t>2607012219</t>
  </si>
  <si>
    <t>26355187</t>
  </si>
  <si>
    <t>ОАО "Хлебокомбинат "Георгиевский"</t>
  </si>
  <si>
    <t>2625012571</t>
  </si>
  <si>
    <t>Казьминский сельсовет</t>
  </si>
  <si>
    <t>07628419</t>
  </si>
  <si>
    <t>Нефтекумский муниципальный район</t>
  </si>
  <si>
    <t>07641000</t>
  </si>
  <si>
    <t>Поселок Затеречный</t>
  </si>
  <si>
    <t>07641153</t>
  </si>
  <si>
    <t>Андроповский муниципальный район</t>
  </si>
  <si>
    <t>07632000</t>
  </si>
  <si>
    <t>Солуно-Дмитриевский сельсовет</t>
  </si>
  <si>
    <t>07632416</t>
  </si>
  <si>
    <t>26355170</t>
  </si>
  <si>
    <t>ООО "ККЭБСЕ" филиал в селе Солуно-Дмитриевское</t>
  </si>
  <si>
    <t>7701215046</t>
  </si>
  <si>
    <t>525350001</t>
  </si>
  <si>
    <t>Город-курорт Кисловодск</t>
  </si>
  <si>
    <t>07715000</t>
  </si>
  <si>
    <t>27567409</t>
  </si>
  <si>
    <t>2624033219</t>
  </si>
  <si>
    <t>262845001</t>
  </si>
  <si>
    <t>26891086</t>
  </si>
  <si>
    <t>ООО "Ритм-Б"</t>
  </si>
  <si>
    <t>2636032690</t>
  </si>
  <si>
    <t>26893305</t>
  </si>
  <si>
    <t>ООО "Сфера"</t>
  </si>
  <si>
    <t>2601009756</t>
  </si>
  <si>
    <t>Георгиевский муниципальный район</t>
  </si>
  <si>
    <t>07615000</t>
  </si>
  <si>
    <t>Незлобненский сельсовет</t>
  </si>
  <si>
    <t>07615413</t>
  </si>
  <si>
    <t>28535957</t>
  </si>
  <si>
    <t>ООО "Теплосервис-КМВ"</t>
  </si>
  <si>
    <t>2625800847</t>
  </si>
  <si>
    <t>производство (некомбинированная выработка)</t>
  </si>
  <si>
    <t>28014322</t>
  </si>
  <si>
    <t>ООО "Теплоцентр-НШК"</t>
  </si>
  <si>
    <t>2631803194</t>
  </si>
  <si>
    <t>производство (некомбинированная выработка)+передача</t>
  </si>
  <si>
    <t>26891277</t>
  </si>
  <si>
    <t>ООО "Теплый дом"</t>
  </si>
  <si>
    <t>2601009690</t>
  </si>
  <si>
    <t>27882380</t>
  </si>
  <si>
    <t>ООО "ЭНЕРГЕТИК" (котельная "Машук" в г. Пятигорске)</t>
  </si>
  <si>
    <t>2618800660</t>
  </si>
  <si>
    <t>261801001</t>
  </si>
  <si>
    <t>26355224</t>
  </si>
  <si>
    <t>ООО «Газпром трансгаз Ставрополь»</t>
  </si>
  <si>
    <t>2636032629</t>
  </si>
  <si>
    <t>Город-курорт Ессентуки</t>
  </si>
  <si>
    <t>07710000</t>
  </si>
  <si>
    <t>26355190</t>
  </si>
  <si>
    <t>2626027362</t>
  </si>
  <si>
    <t>262601001</t>
  </si>
  <si>
    <t>26355193</t>
  </si>
  <si>
    <t>2627016807</t>
  </si>
  <si>
    <t>26355209</t>
  </si>
  <si>
    <t>2632062277</t>
  </si>
  <si>
    <t>26355203</t>
  </si>
  <si>
    <t>2632012646</t>
  </si>
  <si>
    <t>26355208</t>
  </si>
  <si>
    <t>2632059130</t>
  </si>
  <si>
    <t>26355189</t>
  </si>
  <si>
    <t>2626020720</t>
  </si>
  <si>
    <t>26417110</t>
  </si>
  <si>
    <t>0721009031</t>
  </si>
  <si>
    <t>263145001</t>
  </si>
  <si>
    <t>26355219</t>
  </si>
  <si>
    <t>2635000092</t>
  </si>
  <si>
    <t>26355211</t>
  </si>
  <si>
    <t>2635095930</t>
  </si>
  <si>
    <t>26355194</t>
  </si>
  <si>
    <t>2628008414</t>
  </si>
  <si>
    <t>262801001</t>
  </si>
  <si>
    <t>26355198</t>
  </si>
  <si>
    <t>2631054298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</si>
  <si>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</si>
  <si>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</si>
  <si>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</si>
  <si>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</si>
  <si>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</si>
  <si>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</si>
  <si>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</si>
  <si>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</si>
  <si>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26355217</t>
  </si>
  <si>
    <t>2634025295</t>
  </si>
  <si>
    <t>26416944</t>
  </si>
  <si>
    <t>6671156423</t>
  </si>
  <si>
    <t>263102001</t>
  </si>
  <si>
    <t>26416974</t>
  </si>
  <si>
    <t>Филиал ОАО "ОГК-2"-Ставропольская ГРЭС</t>
  </si>
  <si>
    <t>260702001</t>
  </si>
  <si>
    <t>27357611</t>
  </si>
  <si>
    <t>Филиал ОАО "РЭУ" "Ростовский"</t>
  </si>
  <si>
    <t>616543001</t>
  </si>
  <si>
    <t>27727710</t>
  </si>
  <si>
    <t>7722292838</t>
  </si>
  <si>
    <t>263402001</t>
  </si>
  <si>
    <t>Поселок Рыздвяный</t>
  </si>
  <si>
    <t>07620153</t>
  </si>
  <si>
    <t>26355210</t>
  </si>
  <si>
    <t>2633001132</t>
  </si>
  <si>
    <t>WARM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</si>
  <si>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</si>
  <si>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</si>
  <si>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</si>
  <si>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</si>
  <si>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</si>
  <si>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</si>
  <si>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</si>
  <si>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</si>
  <si>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</si>
  <si>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</si>
  <si>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</si>
  <si>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</si>
  <si>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</si>
  <si>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</si>
  <si>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</si>
  <si>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</si>
  <si>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</si>
  <si>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</si>
  <si>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</si>
  <si>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</si>
  <si>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</si>
  <si>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</si>
  <si>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</si>
  <si>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</si>
  <si>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</si>
  <si>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</si>
  <si>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Крымгиреевское</t>
  </si>
  <si>
    <t>07632408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</si>
  <si>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</si>
  <si>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</si>
  <si>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</si>
  <si>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</si>
  <si>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</si>
  <si>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</si>
  <si>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</si>
  <si>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</si>
  <si>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</si>
  <si>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</si>
  <si>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</si>
  <si>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</si>
  <si>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</si>
  <si>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</si>
  <si>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</si>
  <si>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</si>
  <si>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</si>
  <si>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</si>
  <si>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</si>
  <si>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</si>
  <si>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</si>
  <si>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</si>
  <si>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</si>
  <si>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</si>
  <si>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</si>
  <si>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</si>
  <si>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</si>
  <si>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</si>
  <si>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</si>
  <si>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</si>
  <si>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</si>
  <si>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</si>
  <si>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</si>
  <si>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</si>
  <si>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</si>
  <si>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</si>
  <si>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</si>
  <si>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</si>
  <si>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</si>
  <si>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</si>
  <si>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</si>
  <si>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</si>
  <si>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</si>
  <si>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</si>
  <si>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</si>
  <si>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</si>
  <si>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</si>
  <si>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</si>
  <si>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</si>
  <si>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</si>
  <si>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</si>
  <si>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</si>
  <si>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</si>
  <si>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</si>
  <si>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</si>
  <si>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</si>
  <si>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</si>
  <si>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</si>
  <si>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</si>
  <si>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</si>
  <si>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</si>
  <si>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</si>
  <si>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</si>
  <si>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</si>
  <si>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</si>
  <si>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</si>
  <si>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</si>
  <si>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</si>
  <si>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</si>
  <si>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</si>
  <si>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</si>
  <si>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</si>
  <si>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</si>
  <si>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</si>
  <si>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</si>
  <si>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</si>
  <si>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</si>
  <si>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</si>
  <si>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</si>
  <si>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</si>
  <si>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</si>
  <si>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</si>
  <si>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</si>
  <si>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</si>
  <si>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</si>
  <si>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</si>
  <si>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</si>
  <si>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</si>
  <si>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</si>
  <si>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</si>
  <si>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</si>
  <si>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</si>
  <si>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</si>
  <si>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</si>
  <si>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</si>
  <si>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</si>
  <si>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</si>
  <si>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</si>
  <si>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Ставропольского края</t>
  </si>
  <si>
    <t>07700000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</si>
  <si>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</si>
  <si>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</si>
  <si>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</si>
  <si>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</si>
  <si>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</si>
  <si>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</si>
  <si>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</si>
  <si>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</si>
  <si>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</si>
  <si>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</si>
  <si>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</si>
  <si>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</si>
  <si>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</si>
  <si>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</si>
  <si>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</si>
  <si>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</si>
  <si>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</si>
  <si>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</si>
  <si>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</si>
  <si>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</si>
  <si>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</si>
  <si>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</si>
  <si>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</si>
  <si>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</si>
  <si>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</si>
  <si>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Город Буденновск</t>
  </si>
  <si>
    <t>07702000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</si>
  <si>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</si>
  <si>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</si>
  <si>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</si>
  <si>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</si>
  <si>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</si>
  <si>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</si>
  <si>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</si>
  <si>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</si>
  <si>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</si>
  <si>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</si>
  <si>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</si>
  <si>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</si>
  <si>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</si>
  <si>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</si>
  <si>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</si>
  <si>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</si>
  <si>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</si>
  <si>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</si>
  <si>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</si>
  <si>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</si>
  <si>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</si>
  <si>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</si>
  <si>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</si>
  <si>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</si>
  <si>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</si>
  <si>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</si>
  <si>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</si>
  <si>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</si>
  <si>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</si>
  <si>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</si>
  <si>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</si>
  <si>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</si>
  <si>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</si>
  <si>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</si>
  <si>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</si>
  <si>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</si>
  <si>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</si>
  <si>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</si>
  <si>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</si>
  <si>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</si>
  <si>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</si>
  <si>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</si>
  <si>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</si>
  <si>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</si>
  <si>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</si>
  <si>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</si>
  <si>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</si>
  <si>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</si>
  <si>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</si>
  <si>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</si>
  <si>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</si>
  <si>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</si>
  <si>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</si>
  <si>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</si>
  <si>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</si>
  <si>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</si>
  <si>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</si>
  <si>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</si>
  <si>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</si>
  <si>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</si>
  <si>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</si>
  <si>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</si>
  <si>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</si>
  <si>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</si>
  <si>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</si>
  <si>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</si>
  <si>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</si>
  <si>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</si>
  <si>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</si>
  <si>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</si>
  <si>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</si>
  <si>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</si>
  <si>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</si>
  <si>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</si>
  <si>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</si>
  <si>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</si>
  <si>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</si>
  <si>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</si>
  <si>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</si>
  <si>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</si>
  <si>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</si>
  <si>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</si>
  <si>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</si>
  <si>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</si>
  <si>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</si>
  <si>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</si>
  <si>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</si>
  <si>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</si>
  <si>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</si>
  <si>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</si>
  <si>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</si>
  <si>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</si>
  <si>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</si>
  <si>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</si>
  <si>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</si>
  <si>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</si>
  <si>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</si>
  <si>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</si>
  <si>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</si>
  <si>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</si>
  <si>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</si>
  <si>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</si>
  <si>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</si>
  <si>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</si>
  <si>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</si>
  <si>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</si>
  <si>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</si>
  <si>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</si>
  <si>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</si>
  <si>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</si>
  <si>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</si>
  <si>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</si>
  <si>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</si>
  <si>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</si>
  <si>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</si>
  <si>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</si>
  <si>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</si>
  <si>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</si>
  <si>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</si>
  <si>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</si>
  <si>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</si>
  <si>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</si>
  <si>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</si>
  <si>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</si>
  <si>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</si>
  <si>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</si>
  <si>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</si>
  <si>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</si>
  <si>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</si>
  <si>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</si>
  <si>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</si>
  <si>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</si>
  <si>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</si>
  <si>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</si>
  <si>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</si>
  <si>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</si>
  <si>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</si>
  <si>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</si>
  <si>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</si>
  <si>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</si>
  <si>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</si>
  <si>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</si>
  <si>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</si>
  <si>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</si>
  <si>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</si>
  <si>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</si>
  <si>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</si>
  <si>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</si>
  <si>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</si>
  <si>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</si>
  <si>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</si>
  <si>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</si>
  <si>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</si>
  <si>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</si>
  <si>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</si>
  <si>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</si>
  <si>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</si>
  <si>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</si>
  <si>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</si>
  <si>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</si>
  <si>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</si>
  <si>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</si>
  <si>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</si>
  <si>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</si>
  <si>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</si>
  <si>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</si>
  <si>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</si>
  <si>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</si>
  <si>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</si>
  <si>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</si>
  <si>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</si>
  <si>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</si>
  <si>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</si>
  <si>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</si>
  <si>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</si>
  <si>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</si>
  <si>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</si>
  <si>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</si>
  <si>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</si>
  <si>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</si>
  <si>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</si>
  <si>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</si>
  <si>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</si>
  <si>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</si>
  <si>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</si>
  <si>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</si>
  <si>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</si>
  <si>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</si>
  <si>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</si>
  <si>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</si>
  <si>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</si>
  <si>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</si>
  <si>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</si>
  <si>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</si>
  <si>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</si>
  <si>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</si>
  <si>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</si>
  <si>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</si>
  <si>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</si>
  <si>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</si>
  <si>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</si>
  <si>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</si>
  <si>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</si>
  <si>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</si>
  <si>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</si>
  <si>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</si>
  <si>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</si>
  <si>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</si>
  <si>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</si>
  <si>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</si>
  <si>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</si>
  <si>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</si>
  <si>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</si>
  <si>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</si>
  <si>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</si>
  <si>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</si>
  <si>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</si>
  <si>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</si>
  <si>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</si>
  <si>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</si>
  <si>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</si>
  <si>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</si>
  <si>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</si>
  <si>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</si>
  <si>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</si>
  <si>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</si>
  <si>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</si>
  <si>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</si>
  <si>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</si>
  <si>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</si>
  <si>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</si>
  <si>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</si>
  <si>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</si>
  <si>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</si>
  <si>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</si>
  <si>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</si>
  <si>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</si>
  <si>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</si>
  <si>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</si>
  <si>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</si>
  <si>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</si>
  <si>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</si>
  <si>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</si>
  <si>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</si>
  <si>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</si>
  <si>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</si>
  <si>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</si>
  <si>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</si>
  <si>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</si>
  <si>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</si>
  <si>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</si>
  <si>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</si>
  <si>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</si>
  <si>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</si>
  <si>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</si>
  <si>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</si>
  <si>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</si>
  <si>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</si>
  <si>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</si>
  <si>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</si>
  <si>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</si>
  <si>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</si>
  <si>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</si>
  <si>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</si>
  <si>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</si>
  <si>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</si>
  <si>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</si>
  <si>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</si>
  <si>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</si>
  <si>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</si>
  <si>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</si>
  <si>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</si>
  <si>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</si>
  <si>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</si>
  <si>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</si>
  <si>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</si>
  <si>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</si>
  <si>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</si>
  <si>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</si>
  <si>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</si>
  <si>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</si>
  <si>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</si>
  <si>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</si>
  <si>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</si>
  <si>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</si>
  <si>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</si>
  <si>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</si>
  <si>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</si>
  <si>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</si>
  <si>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</si>
  <si>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</si>
  <si>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</si>
  <si>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</si>
  <si>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</si>
  <si>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</si>
  <si>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</si>
  <si>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</si>
  <si>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</si>
  <si>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</si>
  <si>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</si>
  <si>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</si>
  <si>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</si>
  <si>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</si>
  <si>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</si>
  <si>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</si>
  <si>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</si>
  <si>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</si>
  <si>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</si>
  <si>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</si>
  <si>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</si>
  <si>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</si>
  <si>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</si>
  <si>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</si>
  <si>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</si>
  <si>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</si>
  <si>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</si>
  <si>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</si>
  <si>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</si>
  <si>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</si>
  <si>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</si>
  <si>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</si>
  <si>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</si>
  <si>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</si>
  <si>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</si>
  <si>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</si>
  <si>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</si>
  <si>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</si>
  <si>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</si>
  <si>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</si>
  <si>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</si>
  <si>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</si>
  <si>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</si>
  <si>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</si>
  <si>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</si>
  <si>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</si>
  <si>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</si>
  <si>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</si>
  <si>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</si>
  <si>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</si>
  <si>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</si>
  <si>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</si>
  <si>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</si>
  <si>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</si>
  <si>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</si>
  <si>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</si>
  <si>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</si>
  <si>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</si>
  <si>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</si>
  <si>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</si>
  <si>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</si>
  <si>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</si>
  <si>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</si>
  <si>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</si>
  <si>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</si>
  <si>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</si>
  <si>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</si>
  <si>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</si>
  <si>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</si>
  <si>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</si>
  <si>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</si>
  <si>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</si>
  <si>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</si>
  <si>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</si>
  <si>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</si>
  <si>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</si>
  <si>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</si>
  <si>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</si>
  <si>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</si>
  <si>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</si>
  <si>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</si>
  <si>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</si>
  <si>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</si>
  <si>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</si>
  <si>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</si>
  <si>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</si>
  <si>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</si>
  <si>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</si>
  <si>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</si>
  <si>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</si>
  <si>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</si>
  <si>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</si>
  <si>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</si>
  <si>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</si>
  <si>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</si>
  <si>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</si>
  <si>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</si>
  <si>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</si>
  <si>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</si>
  <si>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</si>
  <si>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</si>
  <si>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</si>
  <si>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</si>
  <si>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</si>
  <si>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</si>
  <si>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</si>
  <si>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</si>
  <si>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</si>
  <si>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</si>
  <si>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</si>
  <si>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</si>
  <si>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</si>
  <si>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</si>
  <si>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</si>
  <si>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</si>
  <si>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</si>
  <si>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</si>
  <si>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</si>
  <si>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</si>
  <si>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</si>
  <si>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</si>
  <si>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</si>
  <si>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</si>
  <si>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</si>
  <si>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</si>
  <si>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</si>
  <si>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О</t>
  </si>
  <si>
    <t>1.2.1</t>
  </si>
  <si>
    <t>1.3.1</t>
  </si>
  <si>
    <t>1.6.1</t>
  </si>
  <si>
    <t>1.7.1</t>
  </si>
  <si>
    <t>Не указано значение!</t>
  </si>
  <si>
    <t>Предупреждение</t>
  </si>
  <si>
    <t>107174, г. Москва, ул. Новая Басманная,2</t>
  </si>
  <si>
    <t>357200, г. Минеральные Воды, ул. Октябрьская,3</t>
  </si>
  <si>
    <t>Кузьменко Алексей Иванович</t>
  </si>
  <si>
    <t>Начальник Минераловодского территориального участка</t>
  </si>
  <si>
    <t>Лепшакова Мархаба Хамидовна</t>
  </si>
  <si>
    <t>8 (87922) 47-8-67</t>
  </si>
  <si>
    <t>Старунова Галина Александровна</t>
  </si>
  <si>
    <t>Ведущий экономист</t>
  </si>
  <si>
    <t>8 (87922) 47-6-82</t>
  </si>
  <si>
    <t>galina_starunova@mail.ru</t>
  </si>
  <si>
    <t>Распоряжение ОАО "РЖД" №2237р от 21.10.2013 г.,  Регламент к распоряжению №2237р от 21.10.2013 г.</t>
  </si>
  <si>
    <t>https://tariff.eias.ru/disclo/get_file?p_guid=b1ecff60-f952-4413-af6d-f49bd77d4d0a</t>
  </si>
  <si>
    <t>https://tariff.eias.ru/disclo/get_file?p_guid=47272643-28ff-45d2-b44d-7f689073d571</t>
  </si>
  <si>
    <t>АО "Теплосеть" г. Невинномысск</t>
  </si>
  <si>
    <t>ГБУЗ СК "ККБМР"</t>
  </si>
  <si>
    <t>ГКУЗ "Ставропольский краевой госпиталь для ветеранов войн"</t>
  </si>
  <si>
    <t>ГМУП "Теплосеть"</t>
  </si>
  <si>
    <t>ЗАО "Гермес-52"</t>
  </si>
  <si>
    <t>ЗАО "Пассаж"</t>
  </si>
  <si>
    <t>ЗАО "СКС"</t>
  </si>
  <si>
    <t>МУП "ЖКХ" Апанасенковского муниципального района Ставропольского края</t>
  </si>
  <si>
    <t>МУП "КХ" Грачёвского муниципального района Ставропольского края</t>
  </si>
  <si>
    <t>МУП "КХ" Степновского муниципального района Ставропольского края</t>
  </si>
  <si>
    <t>МУП "Теплосеть" г. Железноводск</t>
  </si>
  <si>
    <t>ОАО "Ессентукская Теплосеть"</t>
  </si>
  <si>
    <t>26800337</t>
  </si>
  <si>
    <t>ОАО "Международный аэропорт Минеральные Воды"</t>
  </si>
  <si>
    <t>2630800970</t>
  </si>
  <si>
    <t>ОАО "СКЭРК"</t>
  </si>
  <si>
    <t>ОАО "Ставропольский радиозавод "Сигнал"</t>
  </si>
  <si>
    <t>ОАО "Теплосеть" г. Кисловодск</t>
  </si>
  <si>
    <t>ОАО "Теплосеть" г. Ставрополь</t>
  </si>
  <si>
    <t>ООО "ЛУКОЙЛ-Ставропольэнерго"</t>
  </si>
  <si>
    <t>ООО "Объединение котельных курорта" г. Железноводск</t>
  </si>
  <si>
    <t>ООО "Объединение котельных курорта" г.Ессентуки</t>
  </si>
  <si>
    <t>ООО "Пятигорсктеплосервис"</t>
  </si>
  <si>
    <t>28952051</t>
  </si>
  <si>
    <t>ООО "СКС"</t>
  </si>
  <si>
    <t>2607000284</t>
  </si>
  <si>
    <t>ООО "Санаторий "Тарханы"</t>
  </si>
  <si>
    <t>ООО "ТЕХНО-Сервис"</t>
  </si>
  <si>
    <t>ФГБНУ ВНИИОК</t>
  </si>
  <si>
    <t>ФГКУ "МСЧ УФСБ России по Ставропольскому краю" (филиал в г. Кисловодске)</t>
  </si>
  <si>
    <t>Филиал "Невинномысская ГРЭС"  ОАО "Энел Россия"</t>
  </si>
  <si>
    <t>Филиал ФГУП "НПО "Микроген" Минздрава России "Аллерген" в г.Ставрополь</t>
  </si>
  <si>
    <t>01.01.2016</t>
  </si>
  <si>
    <t>31.12.2018</t>
  </si>
  <si>
    <t>1.2.2</t>
  </si>
  <si>
    <t>1.3.2</t>
  </si>
  <si>
    <t>1.6.2</t>
  </si>
  <si>
    <t>1.7.2</t>
  </si>
  <si>
    <t>С 01.01.2016 по 31.12.2016</t>
  </si>
  <si>
    <t>1.2.3</t>
  </si>
  <si>
    <t>1.3.3</t>
  </si>
  <si>
    <t>1.6.3</t>
  </si>
  <si>
    <t>1.7.3</t>
  </si>
  <si>
    <t>С 01.01.2017 по 31.12.2017</t>
  </si>
  <si>
    <t>С 01.01.2018 по 31.12.2018</t>
  </si>
  <si>
    <t>http://skdtv.ru/</t>
  </si>
  <si>
    <t>21.05.2015</t>
  </si>
  <si>
    <t>Стандарты!G38</t>
  </si>
  <si>
    <t>http://rzd.ru/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</si>
</sst>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-* #,##0.00[$€-1]_-;\-* #,##0.00[$€-1]_-;_-* &quot;-&quot;??[$€-1]_-"/>
  </numFmts>
  <fonts count="72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u/>
      <sz val="10"/>
      <color indexed="1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0"/>
      <color rgb="FF222222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48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0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51" fillId="0" borderId="0"/>
    <xf numFmtId="0" fontId="21" fillId="0" borderId="0"/>
    <xf numFmtId="0" fontId="21" fillId="0" borderId="0"/>
    <xf numFmtId="0" fontId="51" fillId="0" borderId="0"/>
    <xf numFmtId="0" fontId="52" fillId="0" borderId="0"/>
    <xf numFmtId="0" fontId="5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46" fillId="6" borderId="0" applyNumberFormat="0" applyBorder="0" applyAlignment="0">
      <alignment horizontal="left" vertical="center"/>
    </xf>
    <xf numFmtId="0" fontId="46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9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57" fillId="0" borderId="0" applyNumberFormat="0" applyFill="0" applyBorder="0" applyAlignment="0" applyProtection="0"/>
    <xf numFmtId="0" fontId="58" fillId="0" borderId="47" applyNumberFormat="0" applyFill="0" applyAlignment="0" applyProtection="0"/>
    <xf numFmtId="0" fontId="59" fillId="0" borderId="48" applyNumberFormat="0" applyFill="0" applyAlignment="0" applyProtection="0"/>
    <xf numFmtId="0" fontId="60" fillId="0" borderId="49" applyNumberFormat="0" applyFill="0" applyAlignment="0" applyProtection="0"/>
    <xf numFmtId="0" fontId="60" fillId="0" borderId="0" applyNumberFormat="0" applyFill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50" applyNumberFormat="0" applyAlignment="0" applyProtection="0"/>
    <xf numFmtId="0" fontId="65" fillId="20" borderId="51" applyNumberFormat="0" applyAlignment="0" applyProtection="0"/>
    <xf numFmtId="0" fontId="66" fillId="0" borderId="52" applyNumberFormat="0" applyFill="0" applyAlignment="0" applyProtection="0"/>
    <xf numFmtId="0" fontId="67" fillId="21" borderId="53" applyNumberFormat="0" applyAlignment="0" applyProtection="0"/>
    <xf numFmtId="0" fontId="68" fillId="0" borderId="0" applyNumberFormat="0" applyFill="0" applyBorder="0" applyAlignment="0" applyProtection="0"/>
    <xf numFmtId="0" fontId="5" fillId="22" borderId="54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55" applyNumberFormat="0" applyFill="0" applyAlignment="0" applyProtection="0"/>
    <xf numFmtId="0" fontId="7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71" fillId="46" borderId="0" applyNumberFormat="0" applyBorder="0" applyAlignment="0" applyProtection="0"/>
  </cellStyleXfs>
  <cellXfs count="307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6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7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4" fillId="0" borderId="0" xfId="61" applyFont="1"/>
    <xf numFmtId="49" fontId="5" fillId="0" borderId="0" xfId="58" applyFont="1" applyProtection="1">
      <alignment vertical="top"/>
    </xf>
    <xf numFmtId="49" fontId="5" fillId="0" borderId="0" xfId="58" applyProtection="1">
      <alignment vertical="top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22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5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6" fillId="8" borderId="0" xfId="64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2" fillId="0" borderId="0" xfId="64" applyFont="1" applyAlignment="1" applyProtection="1">
      <alignment horizontal="center" vertical="center" wrapText="1"/>
    </xf>
    <xf numFmtId="0" fontId="27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49" fontId="25" fillId="8" borderId="0" xfId="64" applyNumberFormat="1" applyFont="1" applyFill="1" applyBorder="1" applyAlignment="1" applyProtection="1">
      <alignment horizontal="center" vertical="center" wrapText="1"/>
    </xf>
    <xf numFmtId="0" fontId="5" fillId="8" borderId="8" xfId="64" applyFont="1" applyFill="1" applyBorder="1" applyAlignment="1" applyProtection="1">
      <alignment horizontal="right" vertical="center" wrapText="1" indent="1"/>
    </xf>
    <xf numFmtId="0" fontId="28" fillId="0" borderId="0" xfId="64" applyFont="1" applyAlignment="1" applyProtection="1">
      <alignment vertical="center" wrapText="1"/>
    </xf>
    <xf numFmtId="0" fontId="5" fillId="9" borderId="6" xfId="61" applyFont="1" applyFill="1" applyBorder="1" applyAlignment="1">
      <alignment horizontal="center" vertical="center"/>
    </xf>
    <xf numFmtId="49" fontId="5" fillId="7" borderId="9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1" fillId="0" borderId="0" xfId="60" applyProtection="1"/>
    <xf numFmtId="0" fontId="5" fillId="8" borderId="6" xfId="66" applyFont="1" applyFill="1" applyBorder="1" applyAlignment="1" applyProtection="1">
      <alignment horizontal="center" vertical="center" wrapText="1"/>
    </xf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2" fillId="0" borderId="0" xfId="64" applyNumberFormat="1" applyFont="1" applyFill="1" applyBorder="1" applyAlignment="1" applyProtection="1">
      <alignment horizontal="center" vertical="top" wrapText="1"/>
    </xf>
    <xf numFmtId="0" fontId="0" fillId="8" borderId="8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7" xfId="61" applyFont="1" applyFill="1" applyBorder="1" applyAlignment="1" applyProtection="1">
      <alignment horizontal="center" vertical="center"/>
    </xf>
    <xf numFmtId="49" fontId="32" fillId="8" borderId="0" xfId="37" applyNumberFormat="1" applyFont="1" applyFill="1" applyBorder="1" applyAlignment="1" applyProtection="1">
      <alignment horizontal="center" vertical="center" wrapText="1"/>
    </xf>
    <xf numFmtId="49" fontId="32" fillId="8" borderId="10" xfId="37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9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64" applyFont="1" applyAlignment="1" applyProtection="1">
      <alignment vertical="center" wrapText="1"/>
    </xf>
    <xf numFmtId="0" fontId="0" fillId="0" borderId="9" xfId="63" applyFont="1" applyFill="1" applyBorder="1" applyAlignment="1" applyProtection="1">
      <alignment vertical="center" wrapText="1"/>
    </xf>
    <xf numFmtId="0" fontId="0" fillId="7" borderId="9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66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8" borderId="0" xfId="66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66" applyFont="1" applyFill="1" applyAlignment="1" applyProtection="1">
      <alignment horizontal="center" vertical="center" wrapText="1"/>
    </xf>
    <xf numFmtId="0" fontId="41" fillId="8" borderId="0" xfId="61" applyFont="1" applyFill="1" applyBorder="1" applyAlignment="1" applyProtection="1">
      <alignment horizontal="center"/>
    </xf>
    <xf numFmtId="0" fontId="41" fillId="0" borderId="0" xfId="61" applyFont="1" applyAlignment="1" applyProtection="1">
      <alignment horizontal="center" vertical="center"/>
    </xf>
    <xf numFmtId="0" fontId="41" fillId="8" borderId="0" xfId="61" applyFont="1" applyFill="1" applyBorder="1" applyAlignment="1" applyProtection="1">
      <alignment horizontal="center" vertical="center"/>
    </xf>
    <xf numFmtId="49" fontId="37" fillId="0" borderId="7" xfId="0" applyFont="1" applyBorder="1" applyAlignment="1">
      <alignment vertical="top" wrapTex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8" fillId="0" borderId="0" xfId="66" applyFont="1" applyFill="1" applyAlignment="1" applyProtection="1">
      <alignment vertical="center" wrapText="1"/>
    </xf>
    <xf numFmtId="49" fontId="31" fillId="11" borderId="11" xfId="0" applyFont="1" applyFill="1" applyBorder="1" applyAlignment="1" applyProtection="1">
      <alignment horizontal="left" vertical="center"/>
    </xf>
    <xf numFmtId="49" fontId="31" fillId="11" borderId="12" xfId="0" applyFont="1" applyFill="1" applyBorder="1" applyAlignment="1" applyProtection="1">
      <alignment horizontal="left" vertical="center"/>
    </xf>
    <xf numFmtId="49" fontId="31" fillId="11" borderId="13" xfId="0" applyFont="1" applyFill="1" applyBorder="1" applyAlignment="1" applyProtection="1">
      <alignment horizontal="left" vertical="center"/>
    </xf>
    <xf numFmtId="0" fontId="5" fillId="8" borderId="14" xfId="66" applyFont="1" applyFill="1" applyBorder="1" applyAlignment="1" applyProtection="1">
      <alignment horizontal="center" vertical="center" wrapText="1"/>
    </xf>
    <xf numFmtId="0" fontId="5" fillId="0" borderId="15" xfId="37" applyFont="1" applyFill="1" applyBorder="1" applyAlignment="1" applyProtection="1">
      <alignment horizontal="center" vertical="center" wrapText="1"/>
    </xf>
    <xf numFmtId="0" fontId="5" fillId="8" borderId="15" xfId="66" applyFont="1" applyFill="1" applyBorder="1" applyAlignment="1" applyProtection="1">
      <alignment horizontal="center" vertical="center" wrapText="1"/>
    </xf>
    <xf numFmtId="0" fontId="5" fillId="0" borderId="16" xfId="37" applyFont="1" applyFill="1" applyBorder="1" applyAlignment="1" applyProtection="1">
      <alignment horizontal="center" vertical="center" wrapText="1"/>
    </xf>
    <xf numFmtId="0" fontId="5" fillId="11" borderId="11" xfId="66" applyFont="1" applyFill="1" applyBorder="1" applyAlignment="1" applyProtection="1">
      <alignment vertical="center" wrapText="1"/>
    </xf>
    <xf numFmtId="0" fontId="5" fillId="8" borderId="17" xfId="61" applyFont="1" applyFill="1" applyBorder="1" applyAlignment="1" applyProtection="1">
      <alignment horizontal="center" vertical="center"/>
    </xf>
    <xf numFmtId="49" fontId="5" fillId="0" borderId="17" xfId="61" applyNumberFormat="1" applyFont="1" applyFill="1" applyBorder="1" applyAlignment="1" applyProtection="1">
      <alignment horizontal="left" vertical="center" wrapText="1"/>
    </xf>
    <xf numFmtId="0" fontId="0" fillId="0" borderId="7" xfId="42" applyFont="1" applyBorder="1" applyAlignment="1" applyProtection="1">
      <alignment horizontal="justify" vertical="top" wrapText="1"/>
    </xf>
    <xf numFmtId="49" fontId="0" fillId="7" borderId="9" xfId="64" applyNumberFormat="1" applyFont="1" applyFill="1" applyBorder="1" applyAlignment="1" applyProtection="1">
      <alignment horizontal="center" vertical="center" wrapText="1"/>
    </xf>
    <xf numFmtId="0" fontId="53" fillId="0" borderId="0" xfId="64" applyFont="1" applyAlignment="1" applyProtection="1">
      <alignment horizontal="center"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3" applyFont="1" applyFill="1" applyBorder="1" applyAlignment="1" applyProtection="1">
      <alignment vertical="center" wrapText="1"/>
    </xf>
    <xf numFmtId="0" fontId="10" fillId="0" borderId="0" xfId="66" applyFont="1" applyFill="1" applyAlignment="1" applyProtection="1">
      <alignment vertical="center" wrapText="1"/>
    </xf>
    <xf numFmtId="4" fontId="0" fillId="0" borderId="0" xfId="38" applyFont="1" applyFill="1" applyBorder="1" applyAlignment="1" applyProtection="1">
      <alignment horizontal="right" vertical="center" wrapText="1"/>
    </xf>
    <xf numFmtId="0" fontId="0" fillId="8" borderId="15" xfId="59" applyNumberFormat="1" applyFont="1" applyFill="1" applyBorder="1" applyAlignment="1" applyProtection="1">
      <alignment horizontal="center" vertical="center" wrapText="1"/>
    </xf>
    <xf numFmtId="49" fontId="23" fillId="8" borderId="18" xfId="55" applyFont="1" applyFill="1" applyBorder="1" applyAlignment="1" applyProtection="1">
      <alignment vertical="center" wrapText="1"/>
    </xf>
    <xf numFmtId="49" fontId="20" fillId="8" borderId="19" xfId="55" applyFont="1" applyFill="1" applyBorder="1" applyAlignment="1">
      <alignment horizontal="left" vertical="center" wrapText="1"/>
    </xf>
    <xf numFmtId="49" fontId="20" fillId="8" borderId="20" xfId="55" applyFont="1" applyFill="1" applyBorder="1" applyAlignment="1">
      <alignment horizontal="left" vertical="center" wrapText="1"/>
    </xf>
    <xf numFmtId="49" fontId="23" fillId="8" borderId="21" xfId="55" applyFont="1" applyFill="1" applyBorder="1" applyAlignment="1" applyProtection="1">
      <alignment vertical="center" wrapText="1"/>
    </xf>
    <xf numFmtId="49" fontId="14" fillId="8" borderId="0" xfId="55" applyFont="1" applyFill="1" applyBorder="1" applyAlignment="1">
      <alignment wrapText="1"/>
    </xf>
    <xf numFmtId="49" fontId="14" fillId="8" borderId="22" xfId="55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55" applyFont="1" applyFill="1" applyBorder="1" applyAlignment="1">
      <alignment horizontal="right" wrapText="1"/>
    </xf>
    <xf numFmtId="49" fontId="20" fillId="8" borderId="0" xfId="55" applyFont="1" applyFill="1" applyBorder="1" applyAlignment="1">
      <alignment horizontal="left" vertical="center" wrapText="1"/>
    </xf>
    <xf numFmtId="49" fontId="20" fillId="8" borderId="22" xfId="55" applyFont="1" applyFill="1" applyBorder="1" applyAlignment="1">
      <alignment horizontal="left" vertical="center" wrapText="1"/>
    </xf>
    <xf numFmtId="49" fontId="14" fillId="0" borderId="0" xfId="55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5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2" fillId="7" borderId="7" xfId="51" applyNumberFormat="1" applyFont="1" applyFill="1" applyBorder="1" applyAlignment="1" applyProtection="1">
      <alignment horizontal="center" vertical="center" wrapText="1"/>
    </xf>
    <xf numFmtId="49" fontId="42" fillId="5" borderId="7" xfId="51" applyNumberFormat="1" applyFont="1" applyFill="1" applyBorder="1" applyAlignment="1" applyProtection="1">
      <alignment horizontal="center" vertical="center" wrapText="1"/>
    </xf>
    <xf numFmtId="49" fontId="23" fillId="8" borderId="21" xfId="55" applyFont="1" applyFill="1" applyBorder="1" applyAlignment="1" applyProtection="1">
      <alignment horizontal="center" vertical="center" wrapText="1"/>
    </xf>
    <xf numFmtId="49" fontId="42" fillId="15" borderId="7" xfId="51" applyNumberFormat="1" applyFont="1" applyFill="1" applyBorder="1" applyAlignment="1" applyProtection="1">
      <alignment horizontal="center" vertical="center" wrapText="1"/>
    </xf>
    <xf numFmtId="49" fontId="0" fillId="0" borderId="18" xfId="0" applyBorder="1">
      <alignment vertical="top"/>
    </xf>
    <xf numFmtId="49" fontId="0" fillId="0" borderId="20" xfId="0" applyBorder="1">
      <alignment vertical="top"/>
    </xf>
    <xf numFmtId="49" fontId="0" fillId="0" borderId="21" xfId="0" applyBorder="1">
      <alignment vertical="top"/>
    </xf>
    <xf numFmtId="49" fontId="0" fillId="0" borderId="22" xfId="0" applyBorder="1">
      <alignment vertical="top"/>
    </xf>
    <xf numFmtId="49" fontId="53" fillId="0" borderId="0" xfId="0" applyFont="1">
      <alignment vertical="top"/>
    </xf>
    <xf numFmtId="0" fontId="42" fillId="8" borderId="0" xfId="55" applyNumberFormat="1" applyFont="1" applyFill="1" applyBorder="1" applyAlignment="1">
      <alignment horizontal="justify" vertical="center" wrapText="1"/>
    </xf>
    <xf numFmtId="49" fontId="0" fillId="12" borderId="9" xfId="65" applyNumberFormat="1" applyFont="1" applyFill="1" applyBorder="1" applyAlignment="1" applyProtection="1">
      <alignment horizontal="center" vertical="center" wrapText="1"/>
      <protection locked="0"/>
    </xf>
    <xf numFmtId="49" fontId="0" fillId="13" borderId="9" xfId="66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66" applyFont="1" applyFill="1" applyAlignment="1" applyProtection="1">
      <alignment vertical="center" wrapText="1"/>
    </xf>
    <xf numFmtId="0" fontId="0" fillId="0" borderId="9" xfId="63" applyFont="1" applyFill="1" applyBorder="1" applyAlignment="1" applyProtection="1">
      <alignment horizontal="center" vertical="center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49" fontId="5" fillId="12" borderId="9" xfId="65" applyNumberFormat="1" applyFont="1" applyFill="1" applyBorder="1" applyAlignment="1" applyProtection="1">
      <alignment horizontal="center" vertical="center" wrapText="1"/>
    </xf>
    <xf numFmtId="0" fontId="5" fillId="13" borderId="9" xfId="64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Fill="1" applyBorder="1" applyProtection="1">
      <alignment vertical="top"/>
    </xf>
    <xf numFmtId="49" fontId="0" fillId="0" borderId="23" xfId="0" applyBorder="1">
      <alignment vertical="top"/>
    </xf>
    <xf numFmtId="49" fontId="0" fillId="0" borderId="23" xfId="0" applyBorder="1" applyProtection="1">
      <alignment vertical="top"/>
    </xf>
    <xf numFmtId="49" fontId="5" fillId="0" borderId="0" xfId="0" applyNumberFormat="1" applyFont="1" applyProtection="1">
      <alignment vertical="top"/>
    </xf>
    <xf numFmtId="0" fontId="7" fillId="8" borderId="0" xfId="66" applyFont="1" applyFill="1" applyBorder="1" applyAlignment="1" applyProtection="1">
      <alignment horizontal="center" vertical="center" wrapText="1"/>
    </xf>
    <xf numFmtId="0" fontId="5" fillId="8" borderId="0" xfId="66" applyFont="1" applyFill="1" applyBorder="1" applyAlignment="1" applyProtection="1">
      <alignment horizontal="center" vertical="center" wrapText="1"/>
    </xf>
    <xf numFmtId="0" fontId="5" fillId="0" borderId="9" xfId="66" applyFont="1" applyFill="1" applyBorder="1" applyAlignment="1" applyProtection="1">
      <alignment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24" xfId="37" applyFont="1" applyFill="1" applyBorder="1" applyAlignment="1" applyProtection="1">
      <alignment horizontal="center" vertical="center" wrapText="1"/>
    </xf>
    <xf numFmtId="0" fontId="0" fillId="0" borderId="9" xfId="66" applyFont="1" applyFill="1" applyBorder="1" applyAlignment="1" applyProtection="1">
      <alignment horizontal="left" vertical="center" wrapText="1" indent="1"/>
    </xf>
    <xf numFmtId="0" fontId="35" fillId="8" borderId="0" xfId="0" applyNumberFormat="1" applyFont="1" applyFill="1" applyBorder="1" applyAlignment="1" applyProtection="1">
      <alignment horizontal="center" vertical="center" wrapText="1"/>
    </xf>
    <xf numFmtId="0" fontId="5" fillId="8" borderId="15" xfId="59" applyNumberFormat="1" applyFont="1" applyFill="1" applyBorder="1" applyAlignment="1" applyProtection="1">
      <alignment horizontal="center" vertical="center" wrapText="1"/>
    </xf>
    <xf numFmtId="49" fontId="5" fillId="8" borderId="9" xfId="59" applyNumberFormat="1" applyFont="1" applyFill="1" applyBorder="1" applyAlignment="1" applyProtection="1">
      <alignment horizontal="center" vertical="center" wrapText="1"/>
    </xf>
    <xf numFmtId="16" fontId="5" fillId="8" borderId="9" xfId="59" applyNumberFormat="1" applyFont="1" applyFill="1" applyBorder="1" applyAlignment="1" applyProtection="1">
      <alignment horizontal="center" vertical="center" wrapText="1"/>
    </xf>
    <xf numFmtId="49" fontId="5" fillId="13" borderId="9" xfId="65" applyNumberFormat="1" applyFont="1" applyFill="1" applyBorder="1" applyAlignment="1" applyProtection="1">
      <alignment horizontal="center" vertical="center" wrapText="1"/>
      <protection locked="0"/>
    </xf>
    <xf numFmtId="49" fontId="11" fillId="13" borderId="9" xfId="28" applyNumberFormat="1" applyFont="1" applyFill="1" applyBorder="1" applyAlignment="1" applyProtection="1">
      <alignment horizontal="center" vertical="center" wrapText="1"/>
      <protection locked="0"/>
    </xf>
    <xf numFmtId="49" fontId="29" fillId="11" borderId="12" xfId="0" applyFont="1" applyFill="1" applyBorder="1" applyAlignment="1" applyProtection="1">
      <alignment horizontal="center" vertical="top"/>
    </xf>
    <xf numFmtId="49" fontId="29" fillId="11" borderId="13" xfId="0" applyFont="1" applyFill="1" applyBorder="1" applyAlignment="1" applyProtection="1">
      <alignment horizontal="center" vertical="top"/>
    </xf>
    <xf numFmtId="0" fontId="0" fillId="0" borderId="9" xfId="66" applyFont="1" applyFill="1" applyBorder="1" applyAlignment="1" applyProtection="1">
      <alignment horizontal="left" vertical="center" wrapText="1"/>
    </xf>
    <xf numFmtId="49" fontId="31" fillId="11" borderId="11" xfId="0" applyFont="1" applyFill="1" applyBorder="1" applyAlignment="1" applyProtection="1">
      <alignment horizontal="center" vertical="center"/>
    </xf>
    <xf numFmtId="49" fontId="0" fillId="8" borderId="9" xfId="66" applyNumberFormat="1" applyFont="1" applyFill="1" applyBorder="1" applyAlignment="1" applyProtection="1">
      <alignment horizontal="center" vertical="center" wrapText="1"/>
    </xf>
    <xf numFmtId="4" fontId="5" fillId="13" borderId="9" xfId="66" applyNumberFormat="1" applyFont="1" applyFill="1" applyBorder="1" applyAlignment="1" applyProtection="1">
      <alignment horizontal="right" vertical="center" wrapText="1"/>
      <protection locked="0"/>
    </xf>
    <xf numFmtId="4" fontId="5" fillId="13" borderId="25" xfId="66" applyNumberFormat="1" applyFont="1" applyFill="1" applyBorder="1" applyAlignment="1" applyProtection="1">
      <alignment horizontal="right" vertical="center" wrapText="1"/>
      <protection locked="0"/>
    </xf>
    <xf numFmtId="49" fontId="39" fillId="0" borderId="0" xfId="0" applyFont="1" applyBorder="1">
      <alignment vertical="top"/>
    </xf>
    <xf numFmtId="0" fontId="39" fillId="8" borderId="0" xfId="66" applyFont="1" applyFill="1" applyBorder="1" applyAlignment="1" applyProtection="1">
      <alignment vertical="center" wrapText="1"/>
    </xf>
    <xf numFmtId="0" fontId="39" fillId="0" borderId="0" xfId="66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10" fillId="0" borderId="9" xfId="66" applyNumberFormat="1" applyFont="1" applyFill="1" applyBorder="1" applyAlignment="1" applyProtection="1">
      <alignment horizontal="center" vertical="center" wrapText="1"/>
    </xf>
    <xf numFmtId="4" fontId="10" fillId="0" borderId="25" xfId="66" applyNumberFormat="1" applyFont="1" applyFill="1" applyBorder="1" applyAlignment="1" applyProtection="1">
      <alignment horizontal="right" vertical="center" wrapText="1"/>
    </xf>
    <xf numFmtId="4" fontId="0" fillId="7" borderId="9" xfId="66" applyNumberFormat="1" applyFont="1" applyFill="1" applyBorder="1" applyAlignment="1" applyProtection="1">
      <alignment horizontal="right" vertical="center" wrapText="1"/>
    </xf>
    <xf numFmtId="0" fontId="10" fillId="0" borderId="9" xfId="66" applyFont="1" applyFill="1" applyBorder="1" applyAlignment="1" applyProtection="1">
      <alignment horizontal="left" vertical="center" wrapText="1" indent="2"/>
    </xf>
    <xf numFmtId="49" fontId="41" fillId="0" borderId="0" xfId="0" applyFont="1" applyAlignment="1">
      <alignment horizontal="center" vertical="center" wrapText="1"/>
    </xf>
    <xf numFmtId="0" fontId="0" fillId="8" borderId="9" xfId="59" applyNumberFormat="1" applyFont="1" applyFill="1" applyBorder="1" applyAlignment="1" applyProtection="1">
      <alignment horizontal="left" vertical="center" wrapText="1" indent="1"/>
    </xf>
    <xf numFmtId="0" fontId="0" fillId="0" borderId="9" xfId="66" applyFont="1" applyFill="1" applyBorder="1" applyAlignment="1" applyProtection="1">
      <alignment horizontal="left" vertical="center" wrapText="1" indent="2"/>
    </xf>
    <xf numFmtId="0" fontId="0" fillId="0" borderId="9" xfId="66" applyFont="1" applyFill="1" applyBorder="1" applyAlignment="1" applyProtection="1">
      <alignment horizontal="left" vertical="center" wrapText="1" indent="3"/>
    </xf>
    <xf numFmtId="49" fontId="32" fillId="8" borderId="36" xfId="37" applyNumberFormat="1" applyFont="1" applyFill="1" applyBorder="1" applyAlignment="1" applyProtection="1">
      <alignment horizontal="center" vertical="center" wrapText="1"/>
    </xf>
    <xf numFmtId="0" fontId="0" fillId="8" borderId="9" xfId="66" applyNumberFormat="1" applyFont="1" applyFill="1" applyBorder="1" applyAlignment="1" applyProtection="1">
      <alignment horizontal="center" vertical="center" wrapText="1"/>
    </xf>
    <xf numFmtId="0" fontId="53" fillId="0" borderId="0" xfId="66" applyFont="1" applyFill="1" applyAlignment="1" applyProtection="1">
      <alignment vertical="center" wrapText="1"/>
    </xf>
    <xf numFmtId="49" fontId="53" fillId="0" borderId="0" xfId="0" applyFont="1">
      <alignment vertical="top"/>
    </xf>
    <xf numFmtId="0" fontId="5" fillId="8" borderId="0" xfId="66" applyFont="1" applyFill="1" applyAlignment="1" applyProtection="1">
      <alignment vertical="center" wrapText="1"/>
    </xf>
    <xf numFmtId="4" fontId="5" fillId="8" borderId="9" xfId="66" applyNumberFormat="1" applyFont="1" applyFill="1" applyBorder="1" applyAlignment="1" applyProtection="1">
      <alignment horizontal="right" vertical="center" wrapText="1"/>
    </xf>
    <xf numFmtId="49" fontId="53" fillId="0" borderId="0" xfId="0" applyNumberFormat="1" applyFont="1" applyAlignment="1">
      <alignment horizontal="center" vertical="center"/>
    </xf>
    <xf numFmtId="49" fontId="53" fillId="0" borderId="0" xfId="66" applyNumberFormat="1" applyFont="1" applyFill="1" applyAlignment="1" applyProtection="1">
      <alignment vertical="center" wrapText="1"/>
    </xf>
    <xf numFmtId="49" fontId="53" fillId="0" borderId="0" xfId="0" applyNumberFormat="1" applyFont="1">
      <alignment vertical="top"/>
    </xf>
    <xf numFmtId="49" fontId="54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5" fillId="0" borderId="37" xfId="66" applyFont="1" applyFill="1" applyBorder="1" applyAlignment="1" applyProtection="1">
      <alignment horizontal="left" vertical="center" wrapText="1"/>
    </xf>
    <xf numFmtId="0" fontId="0" fillId="0" borderId="0" xfId="64" applyFont="1" applyAlignment="1" applyProtection="1">
      <alignment horizontal="center" vertical="center" wrapText="1"/>
    </xf>
    <xf numFmtId="0" fontId="0" fillId="0" borderId="0" xfId="66" applyFont="1" applyFill="1" applyAlignment="1" applyProtection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18" fillId="0" borderId="0" xfId="66" applyFont="1" applyFill="1" applyAlignment="1" applyProtection="1">
      <alignment horizontal="right" vertical="top" wrapText="1"/>
    </xf>
    <xf numFmtId="0" fontId="53" fillId="0" borderId="0" xfId="64" applyNumberFormat="1" applyFont="1" applyFill="1" applyAlignment="1" applyProtection="1">
      <alignment horizontal="left" vertical="center" wrapText="1"/>
    </xf>
    <xf numFmtId="0" fontId="53" fillId="0" borderId="0" xfId="64" applyFont="1" applyFill="1" applyAlignment="1" applyProtection="1">
      <alignment horizontal="left" vertical="center" wrapText="1"/>
    </xf>
    <xf numFmtId="14" fontId="53" fillId="8" borderId="0" xfId="64" applyNumberFormat="1" applyFont="1" applyFill="1" applyBorder="1" applyAlignment="1" applyProtection="1">
      <alignment horizontal="left" vertical="center" wrapText="1"/>
    </xf>
    <xf numFmtId="14" fontId="53" fillId="0" borderId="0" xfId="64" applyNumberFormat="1" applyFont="1" applyFill="1" applyAlignment="1" applyProtection="1">
      <alignment horizontal="left" vertical="center" wrapText="1"/>
    </xf>
    <xf numFmtId="14" fontId="53" fillId="8" borderId="0" xfId="64" applyNumberFormat="1" applyFont="1" applyFill="1" applyBorder="1" applyAlignment="1" applyProtection="1">
      <alignment horizontal="left" vertical="center"/>
    </xf>
    <xf numFmtId="0" fontId="53" fillId="0" borderId="0" xfId="64" applyFont="1" applyFill="1" applyBorder="1" applyAlignment="1" applyProtection="1">
      <alignment horizontal="left" vertical="center" wrapText="1"/>
    </xf>
    <xf numFmtId="49" fontId="53" fillId="0" borderId="0" xfId="64" applyNumberFormat="1" applyFont="1" applyFill="1" applyBorder="1" applyAlignment="1" applyProtection="1">
      <alignment horizontal="left" vertical="center" wrapText="1"/>
    </xf>
    <xf numFmtId="0" fontId="53" fillId="0" borderId="9" xfId="66" applyFont="1" applyFill="1" applyBorder="1" applyAlignment="1" applyProtection="1">
      <alignment vertical="center" wrapText="1"/>
    </xf>
    <xf numFmtId="0" fontId="53" fillId="0" borderId="37" xfId="66" applyFont="1" applyFill="1" applyBorder="1" applyAlignment="1" applyProtection="1">
      <alignment vertical="center" wrapText="1"/>
    </xf>
    <xf numFmtId="0" fontId="53" fillId="8" borderId="25" xfId="66" applyFont="1" applyFill="1" applyBorder="1" applyAlignment="1" applyProtection="1">
      <alignment vertical="center" wrapText="1"/>
    </xf>
    <xf numFmtId="4" fontId="53" fillId="8" borderId="25" xfId="66" applyNumberFormat="1" applyFont="1" applyFill="1" applyBorder="1" applyAlignment="1" applyProtection="1">
      <alignment horizontal="right" vertical="center" wrapText="1"/>
    </xf>
    <xf numFmtId="0" fontId="0" fillId="0" borderId="0" xfId="0" applyNumberFormat="1" applyBorder="1">
      <alignment vertical="top"/>
    </xf>
    <xf numFmtId="49" fontId="42" fillId="13" borderId="7" xfId="51" applyNumberFormat="1" applyFont="1" applyFill="1" applyBorder="1" applyAlignment="1" applyProtection="1">
      <alignment horizontal="center" vertical="center" wrapText="1"/>
    </xf>
    <xf numFmtId="0" fontId="5" fillId="0" borderId="38" xfId="66" applyFont="1" applyFill="1" applyBorder="1" applyAlignment="1" applyProtection="1">
      <alignment horizontal="left" vertical="center" wrapText="1"/>
    </xf>
    <xf numFmtId="0" fontId="10" fillId="0" borderId="9" xfId="66" applyFont="1" applyFill="1" applyBorder="1" applyAlignment="1" applyProtection="1">
      <alignment horizontal="left" vertical="center" wrapText="1"/>
    </xf>
    <xf numFmtId="0" fontId="5" fillId="8" borderId="9" xfId="66" applyFont="1" applyFill="1" applyBorder="1" applyAlignment="1" applyProtection="1">
      <alignment horizontal="left" vertical="center" wrapText="1"/>
    </xf>
    <xf numFmtId="49" fontId="11" fillId="13" borderId="9" xfId="28" applyNumberFormat="1" applyFont="1" applyFill="1" applyBorder="1" applyAlignment="1" applyProtection="1">
      <alignment horizontal="left" vertical="center" wrapText="1"/>
      <protection locked="0"/>
    </xf>
    <xf numFmtId="0" fontId="53" fillId="0" borderId="37" xfId="66" applyFont="1" applyFill="1" applyBorder="1" applyAlignment="1" applyProtection="1">
      <alignment horizontal="left" vertical="center" wrapText="1"/>
    </xf>
    <xf numFmtId="49" fontId="5" fillId="8" borderId="9" xfId="66" applyNumberFormat="1" applyFont="1" applyFill="1" applyBorder="1" applyAlignment="1" applyProtection="1">
      <alignment horizontal="left" vertical="center" wrapText="1"/>
    </xf>
    <xf numFmtId="49" fontId="10" fillId="8" borderId="9" xfId="66" applyNumberFormat="1" applyFont="1" applyFill="1" applyBorder="1" applyAlignment="1" applyProtection="1">
      <alignment horizontal="left" vertical="center" wrapText="1"/>
    </xf>
    <xf numFmtId="49" fontId="5" fillId="5" borderId="9" xfId="66" applyNumberFormat="1" applyFont="1" applyFill="1" applyBorder="1" applyAlignment="1" applyProtection="1">
      <alignment horizontal="left" vertical="center" wrapText="1"/>
      <protection locked="0"/>
    </xf>
    <xf numFmtId="49" fontId="10" fillId="0" borderId="9" xfId="66" applyNumberFormat="1" applyFont="1" applyFill="1" applyBorder="1" applyAlignment="1" applyProtection="1">
      <alignment horizontal="left" vertical="center" wrapText="1"/>
    </xf>
    <xf numFmtId="49" fontId="0" fillId="5" borderId="9" xfId="66" applyNumberFormat="1" applyFont="1" applyFill="1" applyBorder="1" applyAlignment="1" applyProtection="1">
      <alignment horizontal="left" vertical="center" wrapText="1"/>
      <protection locked="0"/>
    </xf>
    <xf numFmtId="0" fontId="5" fillId="0" borderId="26" xfId="66" applyFont="1" applyFill="1" applyBorder="1" applyAlignment="1" applyProtection="1">
      <alignment vertical="center" wrapText="1"/>
    </xf>
    <xf numFmtId="0" fontId="53" fillId="0" borderId="9" xfId="66" applyFont="1" applyFill="1" applyBorder="1" applyAlignment="1" applyProtection="1">
      <alignment horizontal="center" vertical="center" wrapText="1"/>
    </xf>
    <xf numFmtId="49" fontId="53" fillId="0" borderId="9" xfId="66" applyNumberFormat="1" applyFont="1" applyFill="1" applyBorder="1" applyAlignment="1" applyProtection="1">
      <alignment horizontal="left" vertical="center" wrapText="1"/>
    </xf>
    <xf numFmtId="49" fontId="32" fillId="8" borderId="27" xfId="37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0" fillId="10" borderId="0" xfId="0" applyFill="1" applyAlignment="1" applyProtection="1">
      <alignment horizontal="left" vertical="top"/>
    </xf>
    <xf numFmtId="0" fontId="53" fillId="8" borderId="9" xfId="66" applyFont="1" applyFill="1" applyBorder="1" applyAlignment="1" applyProtection="1">
      <alignment horizontal="left" vertical="center" wrapText="1"/>
    </xf>
    <xf numFmtId="0" fontId="5" fillId="13" borderId="9" xfId="66" applyNumberFormat="1" applyFont="1" applyFill="1" applyBorder="1" applyAlignment="1" applyProtection="1">
      <alignment horizontal="left" vertical="center" wrapText="1"/>
      <protection locked="0"/>
    </xf>
    <xf numFmtId="49" fontId="5" fillId="12" borderId="9" xfId="65" applyNumberFormat="1" applyFont="1" applyFill="1" applyBorder="1" applyAlignment="1" applyProtection="1">
      <alignment horizontal="center" vertical="center" wrapText="1"/>
      <protection locked="0"/>
    </xf>
    <xf numFmtId="49" fontId="0" fillId="0" borderId="39" xfId="0" applyBorder="1">
      <alignment vertical="top"/>
    </xf>
    <xf numFmtId="0" fontId="5" fillId="8" borderId="40" xfId="66" applyFont="1" applyFill="1" applyBorder="1" applyAlignment="1" applyProtection="1">
      <alignment horizontal="center" vertical="center" wrapText="1"/>
    </xf>
    <xf numFmtId="14" fontId="5" fillId="12" borderId="40" xfId="65" applyNumberFormat="1" applyFont="1" applyFill="1" applyBorder="1" applyAlignment="1" applyProtection="1">
      <alignment horizontal="left" vertical="center" wrapText="1"/>
    </xf>
    <xf numFmtId="49" fontId="5" fillId="7" borderId="40" xfId="66" applyNumberFormat="1" applyFont="1" applyFill="1" applyBorder="1" applyAlignment="1" applyProtection="1">
      <alignment horizontal="left" vertical="center" wrapText="1"/>
    </xf>
    <xf numFmtId="49" fontId="31" fillId="11" borderId="41" xfId="0" applyFont="1" applyFill="1" applyBorder="1" applyAlignment="1" applyProtection="1">
      <alignment horizontal="left" vertical="center"/>
    </xf>
    <xf numFmtId="49" fontId="31" fillId="11" borderId="42" xfId="0" applyFont="1" applyFill="1" applyBorder="1" applyAlignment="1" applyProtection="1">
      <alignment horizontal="left" vertical="center"/>
    </xf>
    <xf numFmtId="49" fontId="31" fillId="11" borderId="43" xfId="0" applyFont="1" applyFill="1" applyBorder="1" applyAlignment="1" applyProtection="1">
      <alignment horizontal="left" vertical="center"/>
    </xf>
    <xf numFmtId="49" fontId="0" fillId="0" borderId="44" xfId="0" applyBorder="1">
      <alignment vertical="top"/>
    </xf>
    <xf numFmtId="0" fontId="5" fillId="7" borderId="9" xfId="66" applyNumberFormat="1" applyFont="1" applyFill="1" applyBorder="1" applyAlignment="1" applyProtection="1">
      <alignment horizontal="right" vertical="center" wrapText="1"/>
    </xf>
    <xf numFmtId="0" fontId="5" fillId="8" borderId="40" xfId="66" applyFont="1" applyFill="1" applyBorder="1" applyAlignment="1" applyProtection="1">
      <alignment horizontal="center" vertical="center" wrapText="1"/>
    </xf>
    <xf numFmtId="49" fontId="53" fillId="0" borderId="0" xfId="0" applyNumberFormat="1" applyFont="1" applyAlignment="1">
      <alignment vertical="center"/>
    </xf>
    <xf numFmtId="0" fontId="5" fillId="0" borderId="9" xfId="66" applyFont="1" applyFill="1" applyBorder="1" applyAlignment="1" applyProtection="1">
      <alignment horizontal="left" vertical="center" wrapText="1" indent="3"/>
    </xf>
    <xf numFmtId="0" fontId="0" fillId="0" borderId="9" xfId="66" applyFont="1" applyFill="1" applyBorder="1" applyAlignment="1" applyProtection="1">
      <alignment horizontal="left" vertical="center" wrapText="1" indent="4"/>
    </xf>
    <xf numFmtId="49" fontId="31" fillId="11" borderId="12" xfId="0" applyFont="1" applyFill="1" applyBorder="1" applyAlignment="1" applyProtection="1">
      <alignment horizontal="left" vertical="center" indent="3"/>
    </xf>
    <xf numFmtId="0" fontId="5" fillId="8" borderId="9" xfId="66" applyNumberFormat="1" applyFont="1" applyFill="1" applyBorder="1" applyAlignment="1" applyProtection="1">
      <alignment horizontal="center" vertical="center" wrapText="1"/>
    </xf>
    <xf numFmtId="49" fontId="0" fillId="13" borderId="9" xfId="66" applyNumberFormat="1" applyFont="1" applyFill="1" applyBorder="1" applyAlignment="1" applyProtection="1">
      <alignment horizontal="left" vertical="center" wrapText="1" indent="4"/>
      <protection locked="0"/>
    </xf>
    <xf numFmtId="49" fontId="5" fillId="8" borderId="9" xfId="65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49" fontId="0" fillId="13" borderId="9" xfId="64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28" applyFont="1" applyAlignment="1" applyProtection="1">
      <alignment horizontal="center" vertical="center"/>
    </xf>
    <xf numFmtId="0" fontId="5" fillId="0" borderId="0" xfId="61" applyFont="1" applyAlignment="1">
      <alignment vertical="center" wrapText="1"/>
    </xf>
    <xf numFmtId="0" fontId="5" fillId="0" borderId="0" xfId="61" applyFont="1" applyAlignment="1">
      <alignment horizontal="center" vertical="center"/>
    </xf>
    <xf numFmtId="49" fontId="11" fillId="5" borderId="9" xfId="28" applyNumberFormat="1" applyFont="1" applyFill="1" applyBorder="1" applyAlignment="1" applyProtection="1">
      <alignment horizontal="left" vertical="center" wrapText="1"/>
      <protection locked="0"/>
    </xf>
    <xf numFmtId="49" fontId="11" fillId="8" borderId="9" xfId="28" applyNumberFormat="1" applyFont="1" applyFill="1" applyBorder="1" applyAlignment="1" applyProtection="1">
      <alignment horizontal="left" vertical="center" wrapText="1"/>
    </xf>
    <xf numFmtId="49" fontId="14" fillId="8" borderId="29" xfId="55" applyFont="1" applyFill="1" applyBorder="1" applyAlignment="1">
      <alignment horizontal="left" vertical="center" wrapText="1"/>
    </xf>
    <xf numFmtId="49" fontId="14" fillId="8" borderId="0" xfId="55" applyFont="1" applyFill="1" applyBorder="1" applyAlignment="1">
      <alignment horizontal="left" vertical="center" wrapText="1"/>
    </xf>
    <xf numFmtId="0" fontId="14" fillId="8" borderId="0" xfId="55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0" fontId="42" fillId="8" borderId="0" xfId="55" applyNumberFormat="1" applyFont="1" applyFill="1" applyBorder="1" applyAlignment="1">
      <alignment horizontal="justify" vertical="top" wrapText="1"/>
    </xf>
    <xf numFmtId="0" fontId="14" fillId="8" borderId="0" xfId="55" applyNumberFormat="1" applyFont="1" applyFill="1" applyBorder="1" applyAlignment="1">
      <alignment horizontal="justify" vertical="top" wrapText="1"/>
    </xf>
    <xf numFmtId="0" fontId="43" fillId="8" borderId="0" xfId="55" applyNumberFormat="1" applyFont="1" applyFill="1" applyBorder="1" applyAlignment="1">
      <alignment horizontal="left" vertical="center" wrapText="1"/>
    </xf>
    <xf numFmtId="49" fontId="45" fillId="0" borderId="0" xfId="33" applyNumberFormat="1" applyFont="1" applyFill="1" applyBorder="1" applyAlignment="1" applyProtection="1">
      <alignment horizontal="left" vertical="top" wrapText="1"/>
    </xf>
    <xf numFmtId="49" fontId="14" fillId="8" borderId="29" xfId="55" applyFont="1" applyFill="1" applyBorder="1" applyAlignment="1">
      <alignment vertical="center" wrapText="1"/>
    </xf>
    <xf numFmtId="49" fontId="14" fillId="8" borderId="0" xfId="55" applyFont="1" applyFill="1" applyBorder="1" applyAlignment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30" xfId="26" applyNumberFormat="1" applyFont="1" applyFill="1" applyBorder="1" applyAlignment="1">
      <alignment horizontal="center" vertical="center" wrapText="1"/>
    </xf>
    <xf numFmtId="0" fontId="18" fillId="14" borderId="31" xfId="26" applyNumberFormat="1" applyFont="1" applyFill="1" applyBorder="1" applyAlignment="1">
      <alignment horizontal="center" vertical="center" wrapText="1"/>
    </xf>
    <xf numFmtId="0" fontId="18" fillId="14" borderId="32" xfId="26" applyNumberFormat="1" applyFont="1" applyFill="1" applyBorder="1" applyAlignment="1">
      <alignment horizontal="center" vertical="center" wrapText="1"/>
    </xf>
    <xf numFmtId="0" fontId="14" fillId="8" borderId="0" xfId="55" applyNumberFormat="1" applyFont="1" applyFill="1" applyBorder="1" applyAlignment="1" applyProtection="1">
      <alignment horizontal="justify" vertical="top" wrapText="1"/>
    </xf>
    <xf numFmtId="49" fontId="14" fillId="8" borderId="0" xfId="55" applyFont="1" applyFill="1" applyBorder="1" applyAlignment="1">
      <alignment horizontal="left" vertical="top" wrapText="1" indent="1"/>
    </xf>
    <xf numFmtId="0" fontId="18" fillId="0" borderId="0" xfId="20" applyFont="1" applyFill="1" applyBorder="1" applyAlignment="1" applyProtection="1">
      <alignment horizontal="left" vertical="top" wrapText="1"/>
    </xf>
    <xf numFmtId="49" fontId="45" fillId="0" borderId="0" xfId="33" applyNumberFormat="1" applyFont="1" applyFill="1" applyBorder="1" applyAlignment="1" applyProtection="1">
      <alignment horizontal="left" vertical="top" wrapText="1" indent="1"/>
    </xf>
    <xf numFmtId="0" fontId="55" fillId="0" borderId="0" xfId="29" applyFont="1" applyBorder="1" applyAlignment="1" applyProtection="1">
      <alignment vertical="center" wrapText="1"/>
    </xf>
    <xf numFmtId="0" fontId="42" fillId="8" borderId="0" xfId="55" applyNumberFormat="1" applyFont="1" applyFill="1" applyBorder="1" applyAlignment="1">
      <alignment horizontal="right" vertical="center" wrapText="1" indent="1"/>
    </xf>
    <xf numFmtId="49" fontId="14" fillId="8" borderId="0" xfId="55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5" fillId="0" borderId="0" xfId="33" applyNumberFormat="1" applyFont="1" applyFill="1" applyBorder="1" applyAlignment="1" applyProtection="1">
      <alignment horizontal="left" vertical="center" wrapText="1"/>
    </xf>
    <xf numFmtId="49" fontId="14" fillId="8" borderId="0" xfId="55" applyFont="1" applyFill="1" applyBorder="1" applyAlignment="1">
      <alignment horizontal="justify" vertical="justify" wrapText="1"/>
    </xf>
    <xf numFmtId="0" fontId="18" fillId="0" borderId="33" xfId="67" applyFont="1" applyBorder="1" applyAlignment="1">
      <alignment horizontal="center" vertical="center" wrapText="1"/>
    </xf>
    <xf numFmtId="0" fontId="18" fillId="0" borderId="28" xfId="36" applyFont="1" applyFill="1" applyBorder="1" applyAlignment="1" applyProtection="1">
      <alignment horizontal="center" vertical="center" wrapText="1"/>
    </xf>
    <xf numFmtId="0" fontId="5" fillId="0" borderId="34" xfId="36" applyFont="1" applyFill="1" applyBorder="1" applyAlignment="1" applyProtection="1">
      <alignment horizontal="center" vertical="center" wrapText="1"/>
    </xf>
    <xf numFmtId="4" fontId="0" fillId="0" borderId="0" xfId="38" applyFont="1" applyFill="1" applyBorder="1" applyAlignment="1" applyProtection="1">
      <alignment horizontal="center" vertical="center" wrapText="1"/>
    </xf>
    <xf numFmtId="4" fontId="5" fillId="0" borderId="0" xfId="38" applyFont="1" applyFill="1" applyBorder="1" applyAlignment="1" applyProtection="1">
      <alignment horizontal="center" vertical="center" wrapText="1"/>
    </xf>
    <xf numFmtId="0" fontId="5" fillId="13" borderId="11" xfId="38" applyNumberFormat="1" applyFont="1" applyFill="1" applyBorder="1" applyAlignment="1" applyProtection="1">
      <alignment horizontal="center" vertical="center" wrapText="1"/>
      <protection locked="0"/>
    </xf>
    <xf numFmtId="0" fontId="5" fillId="13" borderId="12" xfId="38" applyNumberFormat="1" applyFont="1" applyFill="1" applyBorder="1" applyAlignment="1" applyProtection="1">
      <alignment horizontal="center" vertical="center" wrapText="1"/>
      <protection locked="0"/>
    </xf>
    <xf numFmtId="0" fontId="5" fillId="13" borderId="13" xfId="38" applyNumberFormat="1" applyFont="1" applyFill="1" applyBorder="1" applyAlignment="1" applyProtection="1">
      <alignment horizontal="center" vertical="center" wrapText="1"/>
      <protection locked="0"/>
    </xf>
    <xf numFmtId="49" fontId="0" fillId="13" borderId="11" xfId="38" applyNumberFormat="1" applyFont="1" applyFill="1" applyBorder="1" applyAlignment="1" applyProtection="1">
      <alignment horizontal="center" vertical="center" wrapText="1"/>
      <protection locked="0"/>
    </xf>
    <xf numFmtId="49" fontId="0" fillId="13" borderId="12" xfId="38" applyNumberFormat="1" applyFont="1" applyFill="1" applyBorder="1" applyAlignment="1" applyProtection="1">
      <alignment horizontal="center" vertical="center" wrapText="1"/>
      <protection locked="0"/>
    </xf>
    <xf numFmtId="49" fontId="0" fillId="13" borderId="13" xfId="38" applyNumberFormat="1" applyFont="1" applyFill="1" applyBorder="1" applyAlignment="1" applyProtection="1">
      <alignment horizontal="center" vertical="center" wrapText="1"/>
      <protection locked="0"/>
    </xf>
    <xf numFmtId="0" fontId="5" fillId="8" borderId="40" xfId="66" applyFont="1" applyFill="1" applyBorder="1" applyAlignment="1" applyProtection="1">
      <alignment horizontal="center" vertical="center" wrapText="1"/>
    </xf>
    <xf numFmtId="14" fontId="5" fillId="12" borderId="25" xfId="65" applyNumberFormat="1" applyFont="1" applyFill="1" applyBorder="1" applyAlignment="1" applyProtection="1">
      <alignment horizontal="center" vertical="center" wrapText="1"/>
    </xf>
    <xf numFmtId="14" fontId="5" fillId="12" borderId="35" xfId="65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Alignment="1">
      <alignment horizontal="center" vertical="center"/>
    </xf>
    <xf numFmtId="0" fontId="56" fillId="0" borderId="0" xfId="0" applyNumberFormat="1" applyFont="1" applyAlignment="1">
      <alignment horizontal="justify" vertical="top" wrapText="1"/>
    </xf>
    <xf numFmtId="0" fontId="18" fillId="0" borderId="28" xfId="67" applyFont="1" applyBorder="1" applyAlignment="1">
      <alignment horizontal="center" vertical="center" wrapText="1"/>
    </xf>
    <xf numFmtId="49" fontId="10" fillId="0" borderId="0" xfId="0" applyFont="1" applyAlignment="1">
      <alignment horizontal="center" vertical="center"/>
    </xf>
    <xf numFmtId="0" fontId="5" fillId="16" borderId="11" xfId="59" applyNumberFormat="1" applyFont="1" applyFill="1" applyBorder="1" applyAlignment="1" applyProtection="1">
      <alignment horizontal="left" vertical="center" wrapText="1"/>
    </xf>
    <xf numFmtId="0" fontId="5" fillId="16" borderId="12" xfId="59" applyNumberFormat="1" applyFont="1" applyFill="1" applyBorder="1" applyAlignment="1" applyProtection="1">
      <alignment horizontal="left" vertical="center" wrapText="1"/>
    </xf>
    <xf numFmtId="0" fontId="5" fillId="16" borderId="13" xfId="59" applyNumberFormat="1" applyFont="1" applyFill="1" applyBorder="1" applyAlignment="1" applyProtection="1">
      <alignment horizontal="left" vertical="center" wrapText="1"/>
    </xf>
    <xf numFmtId="0" fontId="18" fillId="0" borderId="45" xfId="36" applyFont="1" applyFill="1" applyBorder="1" applyAlignment="1" applyProtection="1">
      <alignment horizontal="center" vertical="center" wrapText="1"/>
    </xf>
    <xf numFmtId="0" fontId="5" fillId="0" borderId="46" xfId="36" applyFont="1" applyFill="1" applyBorder="1" applyAlignment="1" applyProtection="1">
      <alignment horizontal="center" vertical="center" wrapText="1"/>
    </xf>
    <xf numFmtId="0" fontId="18" fillId="0" borderId="33" xfId="67" applyFont="1" applyBorder="1" applyAlignment="1">
      <alignment horizontal="center" vertical="center"/>
    </xf>
    <xf numFmtId="0" fontId="0" fillId="0" borderId="11" xfId="63" applyFont="1" applyFill="1" applyBorder="1" applyAlignment="1" applyProtection="1">
      <alignment horizontal="center" vertical="center" wrapText="1"/>
    </xf>
    <xf numFmtId="0" fontId="0" fillId="0" borderId="13" xfId="63" applyFont="1" applyFill="1" applyBorder="1" applyAlignment="1" applyProtection="1">
      <alignment horizontal="center" vertical="center" wrapText="1"/>
    </xf>
    <xf numFmtId="0" fontId="0" fillId="0" borderId="25" xfId="63" applyFont="1" applyFill="1" applyBorder="1" applyAlignment="1" applyProtection="1">
      <alignment horizontal="center" vertical="center" wrapText="1"/>
    </xf>
    <xf numFmtId="0" fontId="0" fillId="0" borderId="35" xfId="63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14" fontId="5" fillId="12" borderId="40" xfId="65" applyNumberFormat="1" applyFont="1" applyFill="1" applyBorder="1" applyAlignment="1" applyProtection="1">
      <alignment horizontal="center" vertical="center" wrapText="1"/>
    </xf>
    <xf numFmtId="0" fontId="5" fillId="13" borderId="11" xfId="59" applyNumberFormat="1" applyFont="1" applyFill="1" applyBorder="1" applyAlignment="1" applyProtection="1">
      <alignment horizontal="left" vertical="center" wrapText="1"/>
      <protection locked="0"/>
    </xf>
    <xf numFmtId="0" fontId="5" fillId="13" borderId="12" xfId="59" applyNumberFormat="1" applyFont="1" applyFill="1" applyBorder="1" applyAlignment="1" applyProtection="1">
      <alignment horizontal="left" vertical="center" wrapText="1"/>
      <protection locked="0"/>
    </xf>
    <xf numFmtId="0" fontId="5" fillId="13" borderId="13" xfId="59" applyNumberFormat="1" applyFont="1" applyFill="1" applyBorder="1" applyAlignment="1" applyProtection="1">
      <alignment horizontal="left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90" builtinId="30" hidden="1"/>
    <cellStyle name="20% - Акцент2" xfId="94" builtinId="34" hidden="1"/>
    <cellStyle name="20% - Акцент3" xfId="98" builtinId="38" hidden="1"/>
    <cellStyle name="20% - Акцент4" xfId="102" builtinId="42" hidden="1"/>
    <cellStyle name="20% - Акцент5" xfId="106" builtinId="46" hidden="1"/>
    <cellStyle name="20% - Акцент6" xfId="110" builtinId="50" hidden="1"/>
    <cellStyle name="40% - Акцент1" xfId="91" builtinId="31" hidden="1"/>
    <cellStyle name="40% - Акцент2" xfId="95" builtinId="35" hidden="1"/>
    <cellStyle name="40% - Акцент3" xfId="99" builtinId="39" hidden="1"/>
    <cellStyle name="40% - Акцент4" xfId="103" builtinId="43" hidden="1"/>
    <cellStyle name="40% - Акцент5" xfId="107" builtinId="47" hidden="1"/>
    <cellStyle name="40% - Акцент6" xfId="111" builtinId="51" hidden="1"/>
    <cellStyle name="60% - Акцент1" xfId="92" builtinId="32" hidden="1"/>
    <cellStyle name="60% - Акцент2" xfId="96" builtinId="36" hidden="1"/>
    <cellStyle name="60% - Акцент3" xfId="100" builtinId="40" hidden="1"/>
    <cellStyle name="60% - Акцент4" xfId="104" builtinId="44" hidden="1"/>
    <cellStyle name="60% - Акцент5" xfId="108" builtinId="48" hidden="1"/>
    <cellStyle name="60% -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" xfId="28" builtinId="8"/>
    <cellStyle name="Гиперссылка 2" xfId="29"/>
    <cellStyle name="Гиперссылка 2 2" xfId="30"/>
    <cellStyle name="Гиперссылка 2 2 2" xfId="31"/>
    <cellStyle name="Гиперссылка 3" xfId="32"/>
    <cellStyle name="Гиперссылка 4" xfId="33"/>
    <cellStyle name="Гиперссылка 4 2" xfId="34"/>
    <cellStyle name="Гиперссылка 4 6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14 2" xfId="45"/>
    <cellStyle name="Обычный 14 3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_test_расчет тепловой энергии - для разработки 30 03 11" xfId="57"/>
    <cellStyle name="Обычный_INVEST.WARM.PLAN.4.78(v0.1)" xfId="58"/>
    <cellStyle name="Обычный_JKH.OPEN.INFO.PRICE.VO_v4.0(10.02.11)" xfId="59"/>
    <cellStyle name="Обычный_KRU.TARIFF.FACT-0.3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image" Target="../media/image20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6.xml.rels><?xml version="1.0" encoding="UTF-8" standalone="yes"?>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3602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3603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3603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3603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3603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3603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3603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3603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3603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3603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3604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3604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23604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3604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3604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3604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3604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3604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3604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3605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3605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19</xdr:row>
      <xdr:rowOff>57150</xdr:rowOff>
    </xdr:from>
    <xdr:to>
      <xdr:col>6</xdr:col>
      <xdr:colOff>1</xdr:colOff>
      <xdr:row>19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228330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219075</xdr:rowOff>
    </xdr:to>
    <xdr:pic macro="[0]!modInfo.MainSheetHelp">
      <xdr:nvPicPr>
        <xdr:cNvPr id="228331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6475" y="2800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833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6475" y="1266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31</xdr:row>
      <xdr:rowOff>0</xdr:rowOff>
    </xdr:from>
    <xdr:to>
      <xdr:col>6</xdr:col>
      <xdr:colOff>219075</xdr:colOff>
      <xdr:row>31</xdr:row>
      <xdr:rowOff>219075</xdr:rowOff>
    </xdr:to>
    <xdr:pic macro="[0]!modInfo.MainSheetHelp">
      <xdr:nvPicPr>
        <xdr:cNvPr id="228333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6475" y="7058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228334" name="shCalendar" hidden="1"/>
        <xdr:cNvGrpSpPr>
          <a:grpSpLocks/>
        </xdr:cNvGrpSpPr>
      </xdr:nvGrpSpPr>
      <xdr:grpSpPr bwMode="auto">
        <a:xfrm>
          <a:off x="6124575" y="3048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83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83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8335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5300" y="876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3465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59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3465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159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34652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1038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3465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790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219075</xdr:colOff>
      <xdr:row>7</xdr:row>
      <xdr:rowOff>219075</xdr:rowOff>
    </xdr:to>
    <xdr:pic macro="[0]!modInfo.MainSheetHelp">
      <xdr:nvPicPr>
        <xdr:cNvPr id="231247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3124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3000375</xdr:colOff>
      <xdr:row>37</xdr:row>
      <xdr:rowOff>0</xdr:rowOff>
    </xdr:from>
    <xdr:to>
      <xdr:col>4</xdr:col>
      <xdr:colOff>3219450</xdr:colOff>
      <xdr:row>37</xdr:row>
      <xdr:rowOff>219075</xdr:rowOff>
    </xdr:to>
    <xdr:pic macro="[0]!modInfo.MainSheetHelp">
      <xdr:nvPicPr>
        <xdr:cNvPr id="23124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3350" y="4581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15</xdr:row>
      <xdr:rowOff>0</xdr:rowOff>
    </xdr:from>
    <xdr:to>
      <xdr:col>5</xdr:col>
      <xdr:colOff>228600</xdr:colOff>
      <xdr:row>17</xdr:row>
      <xdr:rowOff>190500</xdr:rowOff>
    </xdr:to>
    <xdr:grpSp>
      <xdr:nvGrpSpPr>
        <xdr:cNvPr id="231250" name="shCalendar" hidden="1"/>
        <xdr:cNvGrpSpPr>
          <a:grpSpLocks/>
        </xdr:cNvGrpSpPr>
      </xdr:nvGrpSpPr>
      <xdr:grpSpPr bwMode="auto">
        <a:xfrm>
          <a:off x="4210050" y="2828925"/>
          <a:ext cx="190500" cy="381000"/>
          <a:chOff x="13896191" y="1813753"/>
          <a:chExt cx="211023" cy="178845"/>
        </a:xfrm>
      </xdr:grpSpPr>
      <xdr:sp macro="[0]!modfrmDateChoose.CalendarShow" textlink="">
        <xdr:nvSpPr>
          <xdr:cNvPr id="2312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12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15</xdr:row>
      <xdr:rowOff>0</xdr:rowOff>
    </xdr:from>
    <xdr:to>
      <xdr:col>5</xdr:col>
      <xdr:colOff>228600</xdr:colOff>
      <xdr:row>17</xdr:row>
      <xdr:rowOff>190500</xdr:rowOff>
    </xdr:to>
    <xdr:grpSp>
      <xdr:nvGrpSpPr>
        <xdr:cNvPr id="231251" name="shCalendar" hidden="1"/>
        <xdr:cNvGrpSpPr>
          <a:grpSpLocks/>
        </xdr:cNvGrpSpPr>
      </xdr:nvGrpSpPr>
      <xdr:grpSpPr bwMode="auto">
        <a:xfrm>
          <a:off x="4210050" y="2828925"/>
          <a:ext cx="190500" cy="381000"/>
          <a:chOff x="13896191" y="1813753"/>
          <a:chExt cx="211023" cy="178845"/>
        </a:xfrm>
      </xdr:grpSpPr>
      <xdr:sp macro="[0]!modfrmDateChoose.CalendarShow" textlink="">
        <xdr:nvSpPr>
          <xdr:cNvPr id="2312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12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3309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33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33099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33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13</xdr:row>
      <xdr:rowOff>190500</xdr:rowOff>
    </xdr:to>
    <xdr:grpSp>
      <xdr:nvGrpSpPr>
        <xdr:cNvPr id="233100" name="shCalendar" hidden="1"/>
        <xdr:cNvGrpSpPr>
          <a:grpSpLocks/>
        </xdr:cNvGrpSpPr>
      </xdr:nvGrpSpPr>
      <xdr:grpSpPr bwMode="auto">
        <a:xfrm>
          <a:off x="6791325" y="2990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31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31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13</xdr:row>
      <xdr:rowOff>190500</xdr:rowOff>
    </xdr:to>
    <xdr:grpSp>
      <xdr:nvGrpSpPr>
        <xdr:cNvPr id="233101" name="shCalendar" hidden="1"/>
        <xdr:cNvGrpSpPr>
          <a:grpSpLocks/>
        </xdr:cNvGrpSpPr>
      </xdr:nvGrpSpPr>
      <xdr:grpSpPr bwMode="auto">
        <a:xfrm>
          <a:off x="6791325" y="2990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3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3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13</xdr:row>
      <xdr:rowOff>190500</xdr:rowOff>
    </xdr:to>
    <xdr:grpSp>
      <xdr:nvGrpSpPr>
        <xdr:cNvPr id="233102" name="shCalendar" hidden="1"/>
        <xdr:cNvGrpSpPr>
          <a:grpSpLocks/>
        </xdr:cNvGrpSpPr>
      </xdr:nvGrpSpPr>
      <xdr:grpSpPr bwMode="auto">
        <a:xfrm>
          <a:off x="6791325" y="2990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31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31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226053" name="shCalendar" hidden="1"/>
        <xdr:cNvGrpSpPr>
          <a:grpSpLocks/>
        </xdr:cNvGrpSpPr>
      </xdr:nvGrpSpPr>
      <xdr:grpSpPr bwMode="auto">
        <a:xfrm>
          <a:off x="5495925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60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60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226054" name="shCalendar" hidden="1"/>
        <xdr:cNvGrpSpPr>
          <a:grpSpLocks/>
        </xdr:cNvGrpSpPr>
      </xdr:nvGrpSpPr>
      <xdr:grpSpPr bwMode="auto">
        <a:xfrm>
          <a:off x="5495925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60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60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oleObject" Target="../embeddings/_________Microsoft_Office_Word_97_-_2003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drawing" Target="../drawings/drawing1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I16"/>
  <sheetViews>
    <sheetView showGridLines="0" topLeftCell="C4" zoomScaleNormal="100" workbookViewId="0">
      <selection activeCell="F19" sqref="F19"/>
    </sheetView>
  </sheetViews>
  <sheetFormatPr defaultRowHeight="14.25"/>
  <cols>
    <col min="1" max="1" width="9.140625" style="145" hidden="1" customWidth="1"/>
    <col min="2" max="2" width="9.140625" style="144" hidden="1" customWidth="1"/>
    <col min="3" max="3" width="3.7109375" style="148" customWidth="1"/>
    <col min="4" max="4" width="7" style="143" bestFit="1" customWidth="1"/>
    <col min="5" max="5" width="31.7109375" style="143" customWidth="1"/>
    <col min="6" max="6" width="41" style="143" customWidth="1"/>
    <col min="7" max="7" width="17.85546875" style="143" customWidth="1"/>
    <col min="8" max="8" width="42.28515625" style="143" customWidth="1"/>
    <col min="9" max="9" width="5.7109375" style="143" customWidth="1"/>
    <col min="10" max="16384" width="9.140625" style="143"/>
  </cols>
  <sheetData>
    <row r="1" spans="1:9" hidden="1"/>
    <row r="2" spans="1:9" hidden="1"/>
    <row r="3" spans="1:9" hidden="1"/>
    <row r="5" spans="1:9" s="48" customFormat="1" ht="18" customHeight="1">
      <c r="A5" s="101"/>
      <c r="C5" s="75"/>
      <c r="D5" s="295" t="s">
        <v>164</v>
      </c>
      <c r="E5" s="295"/>
      <c r="F5" s="295"/>
      <c r="G5" s="295"/>
      <c r="H5" s="295"/>
    </row>
    <row r="6" spans="1:9" s="48" customFormat="1" ht="12.75" customHeight="1">
      <c r="A6" s="101"/>
      <c r="C6" s="75"/>
      <c r="D6" s="296" t="str">
        <f>IF(org=0,"Не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6" s="296"/>
      <c r="F6" s="296"/>
      <c r="G6" s="296"/>
      <c r="H6" s="296"/>
    </row>
    <row r="7" spans="1:9">
      <c r="D7" s="147"/>
      <c r="E7" s="147"/>
      <c r="G7" s="147"/>
      <c r="H7" s="147"/>
    </row>
    <row r="8" spans="1:9" s="145" customFormat="1">
      <c r="B8" s="144"/>
      <c r="C8" s="148"/>
      <c r="D8" s="151"/>
      <c r="E8" s="151"/>
      <c r="G8" s="151"/>
      <c r="H8" s="151"/>
      <c r="I8" s="146"/>
    </row>
    <row r="9" spans="1:9" ht="33" customHeight="1" thickBot="1">
      <c r="D9" s="152" t="s">
        <v>60</v>
      </c>
      <c r="E9" s="152" t="s">
        <v>163</v>
      </c>
      <c r="F9" s="103" t="s">
        <v>302</v>
      </c>
      <c r="G9" s="152" t="s">
        <v>162</v>
      </c>
      <c r="H9" s="103" t="s">
        <v>303</v>
      </c>
      <c r="I9" s="138"/>
    </row>
    <row r="10" spans="1:9" ht="15" customHeight="1" thickTop="1">
      <c r="D10" s="60" t="s">
        <v>61</v>
      </c>
      <c r="E10" s="60" t="s">
        <v>5</v>
      </c>
      <c r="F10" s="60" t="s">
        <v>6</v>
      </c>
      <c r="G10" s="60" t="s">
        <v>7</v>
      </c>
      <c r="H10" s="60" t="s">
        <v>28</v>
      </c>
    </row>
    <row r="11" spans="1:9" customFormat="1" ht="57" customHeight="1">
      <c r="A11" s="291" t="s">
        <v>61</v>
      </c>
      <c r="B11" s="72"/>
      <c r="C11" s="76"/>
      <c r="D11" s="153" t="str">
        <f>A11</f>
        <v>1</v>
      </c>
      <c r="E11" s="292" t="s">
        <v>316</v>
      </c>
      <c r="F11" s="293"/>
      <c r="G11" s="293"/>
      <c r="H11" s="294"/>
      <c r="I11" s="137"/>
    </row>
    <row r="12" spans="1:9" customFormat="1" ht="22.5">
      <c r="A12" s="291"/>
      <c r="B12" s="72"/>
      <c r="C12" s="76"/>
      <c r="D12" s="154" t="str">
        <f>A11&amp;".1"</f>
        <v>1.1</v>
      </c>
      <c r="E12" s="173" t="s">
        <v>219</v>
      </c>
      <c r="F12" s="155" t="s">
        <v>1297</v>
      </c>
      <c r="G12" s="129" t="s">
        <v>1298</v>
      </c>
      <c r="H12" s="156" t="s">
        <v>1297</v>
      </c>
      <c r="I12" s="136"/>
    </row>
    <row r="13" spans="1:9" customFormat="1" ht="34.5" customHeight="1">
      <c r="A13" s="291" t="s">
        <v>5</v>
      </c>
      <c r="B13" s="72"/>
      <c r="C13" s="172"/>
      <c r="D13" s="153" t="str">
        <f>A13</f>
        <v>2</v>
      </c>
      <c r="E13" s="292" t="s">
        <v>317</v>
      </c>
      <c r="F13" s="293"/>
      <c r="G13" s="293"/>
      <c r="H13" s="294"/>
      <c r="I13" s="63"/>
    </row>
    <row r="14" spans="1:9" customFormat="1" ht="22.5">
      <c r="A14" s="291"/>
      <c r="B14" s="72"/>
      <c r="C14" s="76"/>
      <c r="D14" s="154" t="str">
        <f>A13&amp;".1"</f>
        <v>2.1</v>
      </c>
      <c r="E14" s="173" t="s">
        <v>219</v>
      </c>
      <c r="F14" s="155" t="s">
        <v>1297</v>
      </c>
      <c r="G14" s="223" t="s">
        <v>1298</v>
      </c>
      <c r="H14" s="156" t="s">
        <v>1297</v>
      </c>
      <c r="I14" s="167"/>
    </row>
    <row r="15" spans="1:9" ht="15" customHeight="1">
      <c r="A15" s="143"/>
      <c r="B15" s="143"/>
      <c r="C15" s="143"/>
      <c r="D15" s="91"/>
      <c r="E15" s="85" t="s">
        <v>145</v>
      </c>
      <c r="F15" s="157"/>
      <c r="G15" s="157"/>
      <c r="H15" s="158"/>
      <c r="I15" s="138"/>
    </row>
    <row r="16" spans="1:9" ht="18.75" customHeight="1">
      <c r="A16" s="143"/>
      <c r="B16" s="143"/>
      <c r="C16" s="143"/>
    </row>
  </sheetData>
  <sheetProtection password="FA9C" sheet="1" objects="1" scenarios="1" formatColumns="0" formatRows="0"/>
  <mergeCells count="6">
    <mergeCell ref="A11:A12"/>
    <mergeCell ref="E11:H11"/>
    <mergeCell ref="A13:A14"/>
    <mergeCell ref="E13:H13"/>
    <mergeCell ref="D5:H5"/>
    <mergeCell ref="D6:H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2 F14 F12 E13 H1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4 G12"/>
  </dataValidations>
  <hyperlinks>
    <hyperlink ref="H12" location="'Ссылки на публикации'!$H$12" tooltip="Кликните по гиперссылке, чтобы перейти на сайт организации или отредактировать её" display="http://skdtv.ru/"/>
    <hyperlink ref="H14" location="'Ссылки на публикации'!$H$14" tooltip="Кликните по гиперссылке, чтобы перейти на сайт организации или отредактировать её" display="http://skdtv.ru/"/>
  </hyperlink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omm" enableFormatConditionsCalculation="0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4" hidden="1" customWidth="1"/>
    <col min="3" max="3" width="3.7109375" style="79" bestFit="1" customWidth="1"/>
    <col min="4" max="4" width="6.28515625" style="14" bestFit="1" customWidth="1"/>
    <col min="5" max="5" width="94.85546875" style="14" customWidth="1"/>
    <col min="6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>
      <c r="C6" s="80"/>
      <c r="D6" s="15"/>
      <c r="E6" s="15"/>
    </row>
    <row r="7" spans="3:5">
      <c r="C7" s="80"/>
      <c r="D7" s="275" t="s">
        <v>12</v>
      </c>
      <c r="E7" s="275"/>
    </row>
    <row r="8" spans="3:5" ht="24" customHeight="1">
      <c r="C8" s="80"/>
      <c r="D8" s="276" t="str">
        <f>IF(org=0,"Не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8" s="276"/>
    </row>
    <row r="9" spans="3:5">
      <c r="C9" s="80"/>
      <c r="D9" s="15"/>
      <c r="E9" s="15"/>
    </row>
    <row r="10" spans="3:5" ht="15.95" customHeight="1" thickBot="1">
      <c r="C10" s="80"/>
      <c r="D10" s="52" t="s">
        <v>60</v>
      </c>
      <c r="E10" s="62" t="s">
        <v>144</v>
      </c>
    </row>
    <row r="11" spans="3:5" ht="15" thickTop="1">
      <c r="C11" s="80"/>
      <c r="D11" s="60" t="s">
        <v>61</v>
      </c>
      <c r="E11" s="61" t="s">
        <v>5</v>
      </c>
    </row>
    <row r="12" spans="3:5" ht="15" hidden="1" customHeight="1">
      <c r="C12" s="80"/>
      <c r="D12" s="92">
        <v>0</v>
      </c>
      <c r="E12" s="93"/>
    </row>
    <row r="13" spans="3:5" ht="12" customHeight="1">
      <c r="C13" s="80"/>
      <c r="D13" s="91"/>
      <c r="E13" s="86" t="s">
        <v>145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Check" enableFormatConditionsCalculation="0">
    <tabColor indexed="31"/>
  </sheetPr>
  <dimension ref="B2:D5"/>
  <sheetViews>
    <sheetView showGridLines="0" tabSelected="1" zoomScaleNormal="100" workbookViewId="0"/>
  </sheetViews>
  <sheetFormatPr defaultRowHeight="11.25"/>
  <cols>
    <col min="1" max="1" width="4.7109375" style="17" customWidth="1"/>
    <col min="2" max="2" width="27.28515625" style="17" customWidth="1"/>
    <col min="3" max="3" width="103.28515625" style="17" customWidth="1"/>
    <col min="4" max="4" width="17.7109375" style="17" customWidth="1"/>
    <col min="5" max="16384" width="9.140625" style="17"/>
  </cols>
  <sheetData>
    <row r="2" spans="2:4" ht="20.100000000000001" customHeight="1">
      <c r="B2" s="297" t="s">
        <v>13</v>
      </c>
      <c r="C2" s="297"/>
      <c r="D2" s="297"/>
    </row>
    <row r="4" spans="2:4" ht="21.75" customHeight="1" thickBot="1">
      <c r="B4" s="45" t="s">
        <v>58</v>
      </c>
      <c r="C4" s="45" t="s">
        <v>59</v>
      </c>
      <c r="D4" s="45" t="s">
        <v>32</v>
      </c>
    </row>
    <row r="5" spans="2:4" ht="13.5" thickTop="1">
      <c r="B5" s="243" t="s">
        <v>1299</v>
      </c>
      <c r="C5" s="244" t="s">
        <v>1237</v>
      </c>
      <c r="D5" s="245" t="s">
        <v>1238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hyperlinks>
    <hyperlink ref="B5" location="'Стандарты'!G38" tooltip="Предупреждение" display="Стандарты!G38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31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22</v>
      </c>
    </row>
    <row r="3" spans="1:2">
      <c r="A3" t="s">
        <v>35</v>
      </c>
      <c r="B3" t="s">
        <v>38</v>
      </c>
    </row>
    <row r="4" spans="1:2">
      <c r="A4" t="s">
        <v>18</v>
      </c>
      <c r="B4" t="s">
        <v>34</v>
      </c>
    </row>
    <row r="5" spans="1:2">
      <c r="A5" t="s">
        <v>195</v>
      </c>
      <c r="B5" t="s">
        <v>45</v>
      </c>
    </row>
    <row r="6" spans="1:2">
      <c r="A6" t="s">
        <v>210</v>
      </c>
      <c r="B6" t="s">
        <v>19</v>
      </c>
    </row>
    <row r="7" spans="1:2">
      <c r="A7" t="s">
        <v>164</v>
      </c>
      <c r="B7" t="s">
        <v>17</v>
      </c>
    </row>
    <row r="8" spans="1:2">
      <c r="A8" t="s">
        <v>12</v>
      </c>
      <c r="B8" t="s">
        <v>233</v>
      </c>
    </row>
    <row r="9" spans="1:2">
      <c r="A9" t="s">
        <v>20</v>
      </c>
      <c r="B9" t="s">
        <v>234</v>
      </c>
    </row>
    <row r="10" spans="1:2">
      <c r="A10"/>
      <c r="B10" t="s">
        <v>149</v>
      </c>
    </row>
    <row r="11" spans="1:2">
      <c r="A11"/>
      <c r="B11" t="s">
        <v>318</v>
      </c>
    </row>
    <row r="12" spans="1:2">
      <c r="A12"/>
      <c r="B12" t="s">
        <v>36</v>
      </c>
    </row>
    <row r="13" spans="1:2">
      <c r="A13"/>
      <c r="B13" t="s">
        <v>23</v>
      </c>
    </row>
    <row r="14" spans="1:2">
      <c r="A14"/>
      <c r="B14" t="s">
        <v>37</v>
      </c>
    </row>
    <row r="15" spans="1:2">
      <c r="A15"/>
      <c r="B15" t="s">
        <v>21</v>
      </c>
    </row>
    <row r="16" spans="1:2">
      <c r="A16"/>
      <c r="B16" t="s">
        <v>33</v>
      </c>
    </row>
    <row r="17" spans="1:2">
      <c r="A17"/>
      <c r="B17" t="s">
        <v>24</v>
      </c>
    </row>
    <row r="18" spans="1:2">
      <c r="A18"/>
      <c r="B18" t="s">
        <v>182</v>
      </c>
    </row>
    <row r="19" spans="1:2">
      <c r="A19"/>
      <c r="B19" t="s">
        <v>183</v>
      </c>
    </row>
    <row r="20" spans="1:2">
      <c r="A20"/>
      <c r="B20" t="s">
        <v>160</v>
      </c>
    </row>
    <row r="21" spans="1:2">
      <c r="A21"/>
      <c r="B21" t="s">
        <v>147</v>
      </c>
    </row>
    <row r="22" spans="1:2">
      <c r="A22"/>
      <c r="B22" t="s">
        <v>211</v>
      </c>
    </row>
    <row r="23" spans="1:2">
      <c r="A23"/>
      <c r="B23" t="s">
        <v>212</v>
      </c>
    </row>
    <row r="24" spans="1:2">
      <c r="A24"/>
      <c r="B24" t="s">
        <v>148</v>
      </c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1985" r:id="rId3" name="cmdGetListAllSheets"/>
  </controls>
</worksheet>
</file>

<file path=xl/worksheets/sheet14.xml><?xml version="1.0" encoding="utf-8"?>
<worksheet xmlns="http://schemas.openxmlformats.org/spreadsheetml/2006/main" xmlns:r="http://schemas.openxmlformats.org/officeDocument/2006/relationships">
  <sheetPr codeName="TEHSHEET" enableFormatConditionsCalculation="0">
    <tabColor indexed="47"/>
  </sheetPr>
  <dimension ref="A1:W85"/>
  <sheetViews>
    <sheetView showGridLines="0" zoomScaleNormal="100" workbookViewId="0"/>
  </sheetViews>
  <sheetFormatPr defaultRowHeight="11.25"/>
  <cols>
    <col min="1" max="1" width="32.5703125" style="7" bestFit="1" customWidth="1"/>
    <col min="3" max="4" width="9.140625" style="68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0" width="26.85546875" style="5" customWidth="1"/>
    <col min="11" max="11" width="50" style="139" bestFit="1" customWidth="1"/>
    <col min="12" max="12" width="26.85546875" style="5" customWidth="1"/>
    <col min="13" max="13" width="9.140625" style="5"/>
    <col min="14" max="14" width="26.28515625" style="98" customWidth="1"/>
    <col min="15" max="15" width="29.140625" style="99" customWidth="1"/>
    <col min="16" max="17" width="9.140625" style="5"/>
    <col min="18" max="19" width="45.7109375" style="5" customWidth="1"/>
    <col min="20" max="23" width="21" style="5" customWidth="1"/>
    <col min="24" max="16384" width="9.140625" style="5"/>
  </cols>
  <sheetData>
    <row r="1" spans="1:23" s="66" customFormat="1" ht="51">
      <c r="A1" s="65" t="s">
        <v>27</v>
      </c>
      <c r="B1" s="64"/>
      <c r="C1" s="65" t="s">
        <v>49</v>
      </c>
      <c r="D1" s="65" t="s">
        <v>46</v>
      </c>
      <c r="E1" s="65" t="s">
        <v>168</v>
      </c>
      <c r="F1" s="65" t="s">
        <v>228</v>
      </c>
      <c r="G1" s="65" t="s">
        <v>186</v>
      </c>
      <c r="H1" s="65" t="s">
        <v>191</v>
      </c>
      <c r="I1" s="65" t="s">
        <v>222</v>
      </c>
      <c r="J1" s="65" t="s">
        <v>264</v>
      </c>
      <c r="K1" s="65" t="s">
        <v>297</v>
      </c>
      <c r="N1" s="65" t="s">
        <v>223</v>
      </c>
      <c r="O1" s="97" t="s">
        <v>258</v>
      </c>
      <c r="S1" s="65" t="s">
        <v>275</v>
      </c>
      <c r="T1" s="300" t="s">
        <v>282</v>
      </c>
      <c r="U1" s="298" t="s">
        <v>283</v>
      </c>
      <c r="V1" s="299"/>
      <c r="W1" s="300" t="s">
        <v>284</v>
      </c>
    </row>
    <row r="2" spans="1:23" ht="25.5">
      <c r="A2" s="6" t="s">
        <v>69</v>
      </c>
      <c r="C2" s="67">
        <v>2013</v>
      </c>
      <c r="D2" s="67" t="s">
        <v>47</v>
      </c>
      <c r="E2" s="70" t="s">
        <v>169</v>
      </c>
      <c r="F2" s="70" t="s">
        <v>229</v>
      </c>
      <c r="G2" s="70" t="s">
        <v>184</v>
      </c>
      <c r="H2" s="70" t="s">
        <v>188</v>
      </c>
      <c r="I2" s="70" t="s">
        <v>61</v>
      </c>
      <c r="J2" s="70" t="s">
        <v>265</v>
      </c>
      <c r="K2" s="70" t="s">
        <v>298</v>
      </c>
      <c r="N2" s="65" t="s">
        <v>224</v>
      </c>
      <c r="O2" s="97" t="s">
        <v>259</v>
      </c>
      <c r="T2" s="301"/>
      <c r="U2" s="132" t="str">
        <f>IF(group_rates=$S$10,"ставка за тепловую энергию","мощность")</f>
        <v>мощность</v>
      </c>
      <c r="V2" s="132" t="str">
        <f>IF(group_rates=$S$10,"ставка за содержание тепловой мощности","содержание")</f>
        <v>содержание</v>
      </c>
      <c r="W2" s="301"/>
    </row>
    <row r="3" spans="1:23" ht="25.5">
      <c r="A3" s="6" t="s">
        <v>70</v>
      </c>
      <c r="C3" s="67">
        <v>2014</v>
      </c>
      <c r="D3" s="67" t="s">
        <v>48</v>
      </c>
      <c r="E3" s="70" t="s">
        <v>170</v>
      </c>
      <c r="F3" s="70" t="s">
        <v>230</v>
      </c>
      <c r="G3" s="70" t="s">
        <v>185</v>
      </c>
      <c r="H3" s="70" t="s">
        <v>189</v>
      </c>
      <c r="I3" s="70" t="s">
        <v>5</v>
      </c>
      <c r="J3" s="70" t="s">
        <v>262</v>
      </c>
      <c r="K3" s="70" t="s">
        <v>300</v>
      </c>
      <c r="N3" s="65" t="s">
        <v>225</v>
      </c>
      <c r="O3" s="97" t="s">
        <v>260</v>
      </c>
      <c r="S3" s="65" t="s">
        <v>307</v>
      </c>
      <c r="T3" s="70" t="s">
        <v>285</v>
      </c>
      <c r="U3" s="70" t="s">
        <v>285</v>
      </c>
      <c r="V3" s="70" t="s">
        <v>369</v>
      </c>
      <c r="W3" s="70" t="s">
        <v>286</v>
      </c>
    </row>
    <row r="4" spans="1:23" ht="56.25">
      <c r="A4" s="6" t="s">
        <v>71</v>
      </c>
      <c r="C4" s="67">
        <v>2015</v>
      </c>
      <c r="E4" s="70" t="s">
        <v>171</v>
      </c>
      <c r="F4" s="70" t="s">
        <v>231</v>
      </c>
      <c r="H4" s="70" t="s">
        <v>190</v>
      </c>
      <c r="I4" s="70" t="s">
        <v>6</v>
      </c>
      <c r="J4" s="70" t="s">
        <v>263</v>
      </c>
      <c r="K4" s="70" t="s">
        <v>301</v>
      </c>
      <c r="N4" s="65" t="s">
        <v>226</v>
      </c>
      <c r="O4" s="97" t="s">
        <v>261</v>
      </c>
      <c r="R4" s="70" t="s">
        <v>273</v>
      </c>
      <c r="S4" s="70" t="s">
        <v>273</v>
      </c>
      <c r="T4" s="27" t="s">
        <v>285</v>
      </c>
      <c r="U4" s="188" t="s">
        <v>285</v>
      </c>
      <c r="V4" s="188" t="s">
        <v>369</v>
      </c>
      <c r="W4" s="188" t="s">
        <v>286</v>
      </c>
    </row>
    <row r="5" spans="1:23" ht="25.5">
      <c r="A5" s="6" t="s">
        <v>72</v>
      </c>
      <c r="C5" s="67">
        <v>2016</v>
      </c>
      <c r="E5" s="70" t="s">
        <v>172</v>
      </c>
      <c r="F5" s="70" t="s">
        <v>232</v>
      </c>
      <c r="I5" s="70" t="s">
        <v>7</v>
      </c>
      <c r="K5" s="70" t="s">
        <v>299</v>
      </c>
      <c r="N5" s="65" t="s">
        <v>227</v>
      </c>
      <c r="O5" s="97" t="s">
        <v>257</v>
      </c>
      <c r="R5" s="70" t="s">
        <v>276</v>
      </c>
      <c r="S5" s="70" t="s">
        <v>276</v>
      </c>
      <c r="T5" s="188" t="s">
        <v>287</v>
      </c>
      <c r="U5" s="188" t="s">
        <v>288</v>
      </c>
      <c r="V5" s="188" t="s">
        <v>288</v>
      </c>
      <c r="W5" s="188" t="s">
        <v>289</v>
      </c>
    </row>
    <row r="6" spans="1:23" ht="25.5">
      <c r="A6" s="6" t="s">
        <v>73</v>
      </c>
      <c r="C6" s="67">
        <v>2017</v>
      </c>
      <c r="E6" s="70" t="s">
        <v>173</v>
      </c>
      <c r="F6" s="100"/>
      <c r="H6" s="65" t="s">
        <v>338</v>
      </c>
      <c r="I6" s="70" t="s">
        <v>28</v>
      </c>
      <c r="N6" s="5"/>
      <c r="O6" s="5"/>
      <c r="R6" s="70" t="s">
        <v>277</v>
      </c>
      <c r="S6" s="70" t="s">
        <v>277</v>
      </c>
      <c r="T6" s="188" t="s">
        <v>308</v>
      </c>
      <c r="U6" s="188" t="s">
        <v>285</v>
      </c>
      <c r="V6" s="188" t="s">
        <v>369</v>
      </c>
      <c r="W6" s="188" t="s">
        <v>286</v>
      </c>
    </row>
    <row r="7" spans="1:23" ht="22.5">
      <c r="A7" s="6" t="s">
        <v>74</v>
      </c>
      <c r="E7" s="70" t="s">
        <v>174</v>
      </c>
      <c r="F7" s="100"/>
      <c r="H7" s="70" t="s">
        <v>335</v>
      </c>
      <c r="I7" s="70" t="s">
        <v>29</v>
      </c>
      <c r="N7" s="5"/>
      <c r="O7" s="5"/>
      <c r="R7" s="70" t="s">
        <v>278</v>
      </c>
      <c r="S7" s="70" t="s">
        <v>278</v>
      </c>
      <c r="T7" s="188" t="s">
        <v>308</v>
      </c>
      <c r="U7" s="188" t="s">
        <v>285</v>
      </c>
      <c r="V7" s="188" t="s">
        <v>369</v>
      </c>
      <c r="W7" s="188" t="s">
        <v>286</v>
      </c>
    </row>
    <row r="8" spans="1:23" ht="33.75">
      <c r="A8" s="6" t="s">
        <v>75</v>
      </c>
      <c r="E8" s="70" t="s">
        <v>175</v>
      </c>
      <c r="F8" s="100"/>
      <c r="H8" s="70" t="s">
        <v>336</v>
      </c>
      <c r="I8" s="70" t="s">
        <v>165</v>
      </c>
      <c r="R8" s="70" t="s">
        <v>279</v>
      </c>
      <c r="S8" s="70" t="s">
        <v>279</v>
      </c>
      <c r="T8" s="188" t="s">
        <v>370</v>
      </c>
      <c r="U8" s="188" t="s">
        <v>288</v>
      </c>
      <c r="V8" s="188" t="s">
        <v>288</v>
      </c>
      <c r="W8" s="188" t="s">
        <v>286</v>
      </c>
    </row>
    <row r="9" spans="1:23" ht="22.5">
      <c r="A9" s="6" t="s">
        <v>76</v>
      </c>
      <c r="E9" s="70" t="s">
        <v>176</v>
      </c>
      <c r="F9" s="100"/>
      <c r="I9" s="70" t="s">
        <v>166</v>
      </c>
      <c r="R9" s="70" t="s">
        <v>280</v>
      </c>
      <c r="S9" s="70" t="s">
        <v>280</v>
      </c>
      <c r="T9" s="188" t="s">
        <v>310</v>
      </c>
      <c r="U9" s="188" t="s">
        <v>288</v>
      </c>
      <c r="V9" s="188" t="s">
        <v>288</v>
      </c>
      <c r="W9" s="188" t="s">
        <v>286</v>
      </c>
    </row>
    <row r="10" spans="1:23" ht="38.25">
      <c r="A10" s="6" t="s">
        <v>77</v>
      </c>
      <c r="E10" s="70" t="s">
        <v>177</v>
      </c>
      <c r="F10" s="100"/>
      <c r="H10" s="65" t="s">
        <v>365</v>
      </c>
      <c r="I10" s="70" t="s">
        <v>196</v>
      </c>
      <c r="R10" s="70" t="s">
        <v>375</v>
      </c>
      <c r="S10" s="70" t="s">
        <v>281</v>
      </c>
      <c r="T10" s="188" t="s">
        <v>308</v>
      </c>
      <c r="U10" s="188" t="s">
        <v>309</v>
      </c>
      <c r="V10" s="188" t="s">
        <v>370</v>
      </c>
      <c r="W10" s="188" t="s">
        <v>289</v>
      </c>
    </row>
    <row r="11" spans="1:23" ht="22.5">
      <c r="A11" s="6" t="s">
        <v>78</v>
      </c>
      <c r="E11" s="70" t="s">
        <v>178</v>
      </c>
      <c r="F11" s="100"/>
      <c r="H11" s="70" t="s">
        <v>337</v>
      </c>
      <c r="I11" s="70" t="s">
        <v>197</v>
      </c>
      <c r="R11" s="70" t="s">
        <v>376</v>
      </c>
    </row>
    <row r="12" spans="1:23">
      <c r="A12" s="6" t="s">
        <v>25</v>
      </c>
      <c r="E12" s="70" t="s">
        <v>179</v>
      </c>
      <c r="F12" s="100"/>
      <c r="I12" s="70" t="s">
        <v>198</v>
      </c>
    </row>
    <row r="13" spans="1:23">
      <c r="A13" s="6" t="s">
        <v>79</v>
      </c>
      <c r="E13" s="70" t="s">
        <v>180</v>
      </c>
      <c r="F13" s="100"/>
      <c r="I13" s="70" t="s">
        <v>199</v>
      </c>
    </row>
    <row r="14" spans="1:23">
      <c r="A14" s="6" t="s">
        <v>26</v>
      </c>
      <c r="I14" s="70" t="s">
        <v>200</v>
      </c>
    </row>
    <row r="15" spans="1:23">
      <c r="A15" s="6" t="s">
        <v>80</v>
      </c>
      <c r="I15" s="70" t="s">
        <v>201</v>
      </c>
    </row>
    <row r="16" spans="1:23">
      <c r="A16" s="6" t="s">
        <v>81</v>
      </c>
      <c r="I16" s="70" t="s">
        <v>202</v>
      </c>
    </row>
    <row r="17" spans="1:9">
      <c r="A17" s="6" t="s">
        <v>82</v>
      </c>
      <c r="I17" s="70" t="s">
        <v>203</v>
      </c>
    </row>
    <row r="18" spans="1:9">
      <c r="A18" s="6" t="s">
        <v>83</v>
      </c>
      <c r="I18" s="70" t="s">
        <v>204</v>
      </c>
    </row>
    <row r="19" spans="1:9">
      <c r="A19" s="6" t="s">
        <v>84</v>
      </c>
      <c r="I19" s="70" t="s">
        <v>205</v>
      </c>
    </row>
    <row r="20" spans="1:9">
      <c r="A20" s="6" t="s">
        <v>85</v>
      </c>
      <c r="I20" s="70" t="s">
        <v>206</v>
      </c>
    </row>
    <row r="21" spans="1:9">
      <c r="A21" s="6" t="s">
        <v>86</v>
      </c>
      <c r="I21" s="70" t="s">
        <v>207</v>
      </c>
    </row>
    <row r="22" spans="1:9">
      <c r="A22" s="6" t="s">
        <v>87</v>
      </c>
    </row>
    <row r="23" spans="1:9">
      <c r="A23" s="6" t="s">
        <v>88</v>
      </c>
    </row>
    <row r="24" spans="1:9">
      <c r="A24" s="6" t="s">
        <v>89</v>
      </c>
    </row>
    <row r="25" spans="1:9">
      <c r="A25" s="6" t="s">
        <v>90</v>
      </c>
    </row>
    <row r="26" spans="1:9">
      <c r="A26" s="6" t="s">
        <v>91</v>
      </c>
    </row>
    <row r="27" spans="1:9">
      <c r="A27" s="6" t="s">
        <v>92</v>
      </c>
    </row>
    <row r="28" spans="1:9">
      <c r="A28" s="6" t="s">
        <v>93</v>
      </c>
    </row>
    <row r="29" spans="1:9">
      <c r="A29" s="6" t="s">
        <v>94</v>
      </c>
    </row>
    <row r="30" spans="1:9">
      <c r="A30" s="6" t="s">
        <v>95</v>
      </c>
    </row>
    <row r="31" spans="1:9">
      <c r="A31" s="6" t="s">
        <v>96</v>
      </c>
    </row>
    <row r="32" spans="1:9">
      <c r="A32" s="6" t="s">
        <v>97</v>
      </c>
    </row>
    <row r="33" spans="1:1">
      <c r="A33" s="6" t="s">
        <v>98</v>
      </c>
    </row>
    <row r="34" spans="1:1">
      <c r="A34" s="6" t="s">
        <v>99</v>
      </c>
    </row>
    <row r="35" spans="1:1">
      <c r="A35" s="6" t="s">
        <v>63</v>
      </c>
    </row>
    <row r="36" spans="1:1">
      <c r="A36" s="6" t="s">
        <v>64</v>
      </c>
    </row>
    <row r="37" spans="1:1">
      <c r="A37" s="6" t="s">
        <v>65</v>
      </c>
    </row>
    <row r="38" spans="1:1">
      <c r="A38" s="6" t="s">
        <v>66</v>
      </c>
    </row>
    <row r="39" spans="1:1">
      <c r="A39" s="6" t="s">
        <v>67</v>
      </c>
    </row>
    <row r="40" spans="1:1">
      <c r="A40" s="6" t="s">
        <v>68</v>
      </c>
    </row>
    <row r="41" spans="1:1">
      <c r="A41" s="6" t="s">
        <v>100</v>
      </c>
    </row>
    <row r="42" spans="1:1">
      <c r="A42" s="6" t="s">
        <v>101</v>
      </c>
    </row>
    <row r="43" spans="1:1">
      <c r="A43" s="6" t="s">
        <v>102</v>
      </c>
    </row>
    <row r="44" spans="1:1">
      <c r="A44" s="6" t="s">
        <v>103</v>
      </c>
    </row>
    <row r="45" spans="1:1">
      <c r="A45" s="6" t="s">
        <v>104</v>
      </c>
    </row>
    <row r="46" spans="1:1">
      <c r="A46" s="6" t="s">
        <v>125</v>
      </c>
    </row>
    <row r="47" spans="1:1">
      <c r="A47" s="6" t="s">
        <v>126</v>
      </c>
    </row>
    <row r="48" spans="1:1">
      <c r="A48" s="6" t="s">
        <v>127</v>
      </c>
    </row>
    <row r="49" spans="1:1">
      <c r="A49" s="6" t="s">
        <v>105</v>
      </c>
    </row>
    <row r="50" spans="1:1">
      <c r="A50" s="6" t="s">
        <v>106</v>
      </c>
    </row>
    <row r="51" spans="1:1">
      <c r="A51" s="6" t="s">
        <v>107</v>
      </c>
    </row>
    <row r="52" spans="1:1">
      <c r="A52" s="6" t="s">
        <v>108</v>
      </c>
    </row>
    <row r="53" spans="1:1">
      <c r="A53" s="6" t="s">
        <v>109</v>
      </c>
    </row>
    <row r="54" spans="1:1">
      <c r="A54" s="6" t="s">
        <v>110</v>
      </c>
    </row>
    <row r="55" spans="1:1">
      <c r="A55" s="6" t="s">
        <v>111</v>
      </c>
    </row>
    <row r="56" spans="1:1">
      <c r="A56" s="6" t="s">
        <v>112</v>
      </c>
    </row>
    <row r="57" spans="1:1">
      <c r="A57" s="6" t="s">
        <v>113</v>
      </c>
    </row>
    <row r="58" spans="1:1">
      <c r="A58" s="6" t="s">
        <v>114</v>
      </c>
    </row>
    <row r="59" spans="1:1">
      <c r="A59" s="6" t="s">
        <v>115</v>
      </c>
    </row>
    <row r="60" spans="1:1">
      <c r="A60" s="6" t="s">
        <v>57</v>
      </c>
    </row>
    <row r="61" spans="1:1">
      <c r="A61" s="6" t="s">
        <v>116</v>
      </c>
    </row>
    <row r="62" spans="1:1">
      <c r="A62" s="6" t="s">
        <v>117</v>
      </c>
    </row>
    <row r="63" spans="1:1">
      <c r="A63" s="6" t="s">
        <v>118</v>
      </c>
    </row>
    <row r="64" spans="1:1">
      <c r="A64" s="6" t="s">
        <v>119</v>
      </c>
    </row>
    <row r="65" spans="1:1">
      <c r="A65" s="6" t="s">
        <v>120</v>
      </c>
    </row>
    <row r="66" spans="1:1">
      <c r="A66" s="6" t="s">
        <v>121</v>
      </c>
    </row>
    <row r="67" spans="1:1">
      <c r="A67" s="6" t="s">
        <v>122</v>
      </c>
    </row>
    <row r="68" spans="1:1">
      <c r="A68" s="6" t="s">
        <v>123</v>
      </c>
    </row>
    <row r="69" spans="1:1">
      <c r="A69" s="6" t="s">
        <v>124</v>
      </c>
    </row>
    <row r="70" spans="1:1">
      <c r="A70" s="6" t="s">
        <v>128</v>
      </c>
    </row>
    <row r="71" spans="1:1">
      <c r="A71" s="6" t="s">
        <v>129</v>
      </c>
    </row>
    <row r="72" spans="1:1">
      <c r="A72" s="6" t="s">
        <v>130</v>
      </c>
    </row>
    <row r="73" spans="1:1">
      <c r="A73" s="6" t="s">
        <v>131</v>
      </c>
    </row>
    <row r="74" spans="1:1">
      <c r="A74" s="6" t="s">
        <v>132</v>
      </c>
    </row>
    <row r="75" spans="1:1">
      <c r="A75" s="6" t="s">
        <v>133</v>
      </c>
    </row>
    <row r="76" spans="1:1">
      <c r="A76" s="6" t="s">
        <v>134</v>
      </c>
    </row>
    <row r="77" spans="1:1">
      <c r="A77" s="6" t="s">
        <v>62</v>
      </c>
    </row>
    <row r="78" spans="1:1">
      <c r="A78" s="6" t="s">
        <v>135</v>
      </c>
    </row>
    <row r="79" spans="1:1">
      <c r="A79" s="6" t="s">
        <v>136</v>
      </c>
    </row>
    <row r="80" spans="1:1">
      <c r="A80" s="6" t="s">
        <v>137</v>
      </c>
    </row>
    <row r="81" spans="1:1">
      <c r="A81" s="6" t="s">
        <v>0</v>
      </c>
    </row>
    <row r="82" spans="1:1">
      <c r="A82" s="6" t="s">
        <v>1</v>
      </c>
    </row>
    <row r="83" spans="1:1">
      <c r="A83" s="6" t="s">
        <v>2</v>
      </c>
    </row>
    <row r="84" spans="1:1">
      <c r="A84" s="6" t="s">
        <v>3</v>
      </c>
    </row>
    <row r="85" spans="1:1">
      <c r="A85" s="6" t="s">
        <v>4</v>
      </c>
    </row>
  </sheetData>
  <sheetProtection formatColumns="0" formatRows="0"/>
  <mergeCells count="3">
    <mergeCell ref="U1:V1"/>
    <mergeCell ref="T1:T2"/>
    <mergeCell ref="W1:W2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SH_et_union_hor" enableFormatConditionsCalculation="0">
    <tabColor indexed="47"/>
  </sheetPr>
  <dimension ref="A2:I52"/>
  <sheetViews>
    <sheetView showGridLines="0" zoomScaleNormal="100" workbookViewId="0"/>
  </sheetViews>
  <sheetFormatPr defaultRowHeight="11.25"/>
  <cols>
    <col min="1" max="1" width="10.28515625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9" s="47" customFormat="1">
      <c r="A2" s="47" t="s">
        <v>146</v>
      </c>
      <c r="B2" s="47" t="s">
        <v>208</v>
      </c>
    </row>
    <row r="3" spans="1:9">
      <c r="D3" s="224"/>
      <c r="E3" s="224"/>
      <c r="F3" s="224"/>
      <c r="G3" s="224"/>
      <c r="H3" s="224"/>
    </row>
    <row r="4" spans="1:9" s="48" customFormat="1" ht="15" customHeight="1">
      <c r="C4" s="75"/>
      <c r="D4" s="285"/>
      <c r="E4" s="303"/>
      <c r="F4" s="225">
        <v>1</v>
      </c>
      <c r="G4" s="226"/>
      <c r="H4" s="227"/>
      <c r="I4" s="83"/>
    </row>
    <row r="5" spans="1:9" s="48" customFormat="1" ht="15" customHeight="1">
      <c r="C5" s="75"/>
      <c r="D5" s="285"/>
      <c r="E5" s="303"/>
      <c r="F5" s="228"/>
      <c r="G5" s="229" t="s">
        <v>209</v>
      </c>
      <c r="H5" s="230"/>
      <c r="I5" s="83"/>
    </row>
    <row r="6" spans="1:9">
      <c r="C6" s="63"/>
      <c r="D6" s="231"/>
      <c r="E6" s="231"/>
      <c r="F6" s="231"/>
      <c r="G6" s="231"/>
      <c r="H6" s="231"/>
    </row>
    <row r="8" spans="1:9" s="47" customFormat="1">
      <c r="A8" s="47" t="s">
        <v>143</v>
      </c>
    </row>
    <row r="10" spans="1:9" s="14" customFormat="1" ht="15" customHeight="1">
      <c r="C10" s="78"/>
      <c r="D10" s="59"/>
      <c r="E10" s="16"/>
    </row>
    <row r="13" spans="1:9" s="47" customFormat="1">
      <c r="A13" s="47" t="s">
        <v>167</v>
      </c>
    </row>
    <row r="14" spans="1:9" s="74" customFormat="1"/>
    <row r="16" spans="1:9" ht="15" customHeight="1">
      <c r="A16" s="302"/>
      <c r="B16" s="72"/>
      <c r="C16" s="76"/>
      <c r="D16" s="153">
        <f>A16</f>
        <v>0</v>
      </c>
      <c r="E16" s="304"/>
      <c r="F16" s="305"/>
      <c r="G16" s="305"/>
      <c r="H16" s="306"/>
    </row>
    <row r="17" spans="1:9" ht="15" customHeight="1">
      <c r="A17" s="302"/>
      <c r="B17" s="72"/>
      <c r="C17" s="76"/>
      <c r="D17" s="154" t="str">
        <f>A16&amp;".1"</f>
        <v>.1</v>
      </c>
      <c r="E17" s="173" t="s">
        <v>219</v>
      </c>
      <c r="F17" s="155"/>
      <c r="G17" s="223"/>
      <c r="H17" s="156"/>
    </row>
    <row r="21" spans="1:9" s="47" customFormat="1">
      <c r="A21" s="47" t="s">
        <v>311</v>
      </c>
    </row>
    <row r="22" spans="1:9">
      <c r="G22" s="219"/>
      <c r="H22" s="219"/>
    </row>
    <row r="23" spans="1:9" s="48" customFormat="1" ht="15" customHeight="1">
      <c r="A23" s="190"/>
      <c r="B23" s="77"/>
      <c r="C23" s="165"/>
      <c r="D23" s="177" t="str">
        <f>A23&amp;"."</f>
        <v>.</v>
      </c>
      <c r="E23" s="174" t="str">
        <f>"С "&amp;periodStart &amp; " по " &amp; periodEnd</f>
        <v>С 01.01.2016 по 31.12.2018</v>
      </c>
      <c r="F23" s="222"/>
      <c r="G23" s="187"/>
      <c r="H23" s="212"/>
    </row>
    <row r="24" spans="1:9">
      <c r="G24" s="219"/>
      <c r="H24" s="219"/>
    </row>
    <row r="25" spans="1:9">
      <c r="G25" s="219"/>
      <c r="H25" s="219"/>
    </row>
    <row r="26" spans="1:9" s="47" customFormat="1">
      <c r="A26" s="47" t="s">
        <v>372</v>
      </c>
      <c r="G26" s="220"/>
      <c r="H26" s="220"/>
    </row>
    <row r="27" spans="1:9">
      <c r="G27" s="219"/>
      <c r="H27" s="219"/>
    </row>
    <row r="28" spans="1:9" s="48" customFormat="1" ht="15" customHeight="1">
      <c r="A28" s="288"/>
      <c r="B28" s="234"/>
      <c r="C28" s="165"/>
      <c r="D28" s="177" t="str">
        <f>A28&amp;"."</f>
        <v>.</v>
      </c>
      <c r="E28" s="174" t="str">
        <f>"С "&amp;periodStart &amp; " по " &amp; periodEnd &amp; IF(double_rate_tariff="да",,", "&amp;unit_tariff_single_rate)</f>
        <v>С 01.01.2016 по 31.12.2018,  руб/Гкал</v>
      </c>
      <c r="F28" s="162"/>
      <c r="G28" s="221"/>
      <c r="H28" s="212"/>
      <c r="I28" s="180"/>
    </row>
    <row r="29" spans="1:9" s="48" customFormat="1" ht="15" hidden="1" customHeight="1">
      <c r="A29" s="288"/>
      <c r="B29" s="234"/>
      <c r="C29" s="165"/>
      <c r="D29" s="177" t="str">
        <f>D28&amp;IF(group_rates=tariff_GVS,"1.","")</f>
        <v>.</v>
      </c>
      <c r="E29" s="235" t="str">
        <f>IF(group_rates="","",IF(group_rates=TEHSHEET!$S$10,TEHSHEET!$R$10,group_rates)) &amp; IF(double_rate_tariff="да",,", "&amp;unit_tariff_single_rate)</f>
        <v>тариф на тепловую энергию (мощность),  руб/Гкал</v>
      </c>
      <c r="F29" s="181"/>
      <c r="G29" s="221"/>
      <c r="H29" s="210"/>
      <c r="I29" s="180"/>
    </row>
    <row r="30" spans="1:9" s="48" customFormat="1" ht="15" hidden="1" customHeight="1">
      <c r="A30" s="288"/>
      <c r="B30" s="234"/>
      <c r="C30" s="165"/>
      <c r="D30" s="177" t="str">
        <f>D29&amp;"1."</f>
        <v>.1.</v>
      </c>
      <c r="E30" s="236" t="str">
        <f>name_dblRate_1 &amp; ", " &amp; unit_tariff_double_rate_p</f>
        <v>мощность,  руб/Гкал</v>
      </c>
      <c r="F30" s="181"/>
      <c r="G30" s="207"/>
      <c r="H30" s="210"/>
      <c r="I30" s="180"/>
    </row>
    <row r="31" spans="1:9" s="48" customFormat="1" ht="15" hidden="1" customHeight="1">
      <c r="A31" s="288"/>
      <c r="B31" s="234"/>
      <c r="C31" s="165"/>
      <c r="D31" s="177" t="str">
        <f>D29&amp;"2."</f>
        <v>.2.</v>
      </c>
      <c r="E31" s="236" t="str">
        <f>name_dblRate_2 &amp; ", " &amp; unit_tariff_double_rate_c</f>
        <v>содержание,  тыс руб/Гкал/час в месяц</v>
      </c>
      <c r="F31" s="181"/>
      <c r="G31" s="207"/>
      <c r="H31" s="210"/>
      <c r="I31" s="180"/>
    </row>
    <row r="32" spans="1:9" s="48" customFormat="1" ht="15" hidden="1" customHeight="1">
      <c r="A32" s="288"/>
      <c r="B32" s="234" t="s">
        <v>374</v>
      </c>
      <c r="C32" s="165"/>
      <c r="D32" s="177" t="str">
        <f>D28&amp;"2."</f>
        <v>.2.</v>
      </c>
      <c r="E32" s="175" t="str">
        <f>IF(group_rates="","",IF(group_rates=TEHSHEET!$S$10,TEHSHEET!$R$11,""))&amp;", "&amp;TEHSHEET!$T$5</f>
        <v>, руб/м3</v>
      </c>
      <c r="F32" s="181"/>
      <c r="G32" s="221"/>
      <c r="H32" s="210"/>
      <c r="I32" s="180"/>
    </row>
    <row r="33" spans="1:9" s="48" customFormat="1" ht="15" hidden="1" customHeight="1">
      <c r="A33" s="288"/>
      <c r="B33" s="179"/>
      <c r="C33" s="164"/>
      <c r="D33" s="160"/>
      <c r="E33" s="237" t="s">
        <v>368</v>
      </c>
      <c r="F33" s="85"/>
      <c r="G33" s="85"/>
      <c r="H33" s="86"/>
      <c r="I33" s="180"/>
    </row>
    <row r="34" spans="1:9">
      <c r="G34" s="219"/>
      <c r="H34" s="219"/>
    </row>
    <row r="35" spans="1:9" s="47" customFormat="1">
      <c r="A35" s="47" t="s">
        <v>373</v>
      </c>
      <c r="G35" s="220"/>
      <c r="H35" s="220"/>
    </row>
    <row r="36" spans="1:9">
      <c r="G36" s="219"/>
      <c r="H36" s="219"/>
    </row>
    <row r="37" spans="1:9" s="48" customFormat="1" ht="15" customHeight="1">
      <c r="A37" s="234"/>
      <c r="B37" s="234"/>
      <c r="C37" s="76"/>
      <c r="D37" s="238" t="str">
        <f>B37&amp;"."</f>
        <v>.</v>
      </c>
      <c r="E37" s="239"/>
      <c r="F37" s="162"/>
      <c r="G37" s="221"/>
      <c r="H37" s="212"/>
      <c r="I37" s="180"/>
    </row>
    <row r="38" spans="1:9">
      <c r="G38" s="219"/>
      <c r="H38" s="219"/>
    </row>
    <row r="39" spans="1:9">
      <c r="G39" s="219"/>
      <c r="H39" s="219"/>
    </row>
    <row r="40" spans="1:9" s="47" customFormat="1">
      <c r="A40" s="47" t="s">
        <v>312</v>
      </c>
      <c r="G40" s="220"/>
      <c r="H40" s="220"/>
    </row>
    <row r="41" spans="1:9">
      <c r="G41" s="219"/>
      <c r="H41" s="219"/>
    </row>
    <row r="42" spans="1:9" s="48" customFormat="1" ht="15" customHeight="1">
      <c r="A42" s="186"/>
      <c r="B42" s="101"/>
      <c r="C42" s="165"/>
      <c r="D42" s="177" t="str">
        <f>A42&amp;"."</f>
        <v>.</v>
      </c>
      <c r="E42" s="174" t="str">
        <f>"С "&amp;periodStart &amp; " по " &amp; periodEnd</f>
        <v>С 01.01.2016 по 31.12.2018</v>
      </c>
      <c r="F42" s="162"/>
      <c r="G42" s="187"/>
      <c r="H42" s="212"/>
    </row>
    <row r="43" spans="1:9">
      <c r="G43" s="219"/>
      <c r="H43" s="219"/>
    </row>
    <row r="44" spans="1:9">
      <c r="G44" s="219"/>
      <c r="H44" s="219"/>
    </row>
    <row r="45" spans="1:9" s="47" customFormat="1">
      <c r="A45" s="47" t="s">
        <v>313</v>
      </c>
      <c r="G45" s="220"/>
      <c r="H45" s="220"/>
    </row>
    <row r="46" spans="1:9">
      <c r="G46" s="219"/>
      <c r="H46" s="219"/>
    </row>
    <row r="47" spans="1:9" s="48" customFormat="1" ht="15" customHeight="1">
      <c r="A47" s="186"/>
      <c r="B47" s="101"/>
      <c r="C47" s="165"/>
      <c r="D47" s="177" t="str">
        <f>A47&amp;"."</f>
        <v>.</v>
      </c>
      <c r="E47" s="174" t="str">
        <f>"С "&amp;periodStart &amp; " по " &amp; periodEnd</f>
        <v>С 01.01.2016 по 31.12.2018</v>
      </c>
      <c r="F47" s="162"/>
      <c r="G47" s="187"/>
      <c r="H47" s="212"/>
    </row>
    <row r="48" spans="1:9">
      <c r="G48" s="219"/>
      <c r="H48" s="219"/>
    </row>
    <row r="49" spans="1:9">
      <c r="G49" s="219"/>
      <c r="H49" s="219"/>
    </row>
    <row r="50" spans="1:9" s="47" customFormat="1">
      <c r="A50" s="47" t="s">
        <v>314</v>
      </c>
      <c r="G50" s="220"/>
      <c r="H50" s="220"/>
    </row>
    <row r="51" spans="1:9">
      <c r="G51" s="219"/>
      <c r="H51" s="219"/>
    </row>
    <row r="52" spans="1:9" s="48" customFormat="1" ht="14.25">
      <c r="A52" s="184"/>
      <c r="B52" s="178"/>
      <c r="C52" s="165"/>
      <c r="D52" s="177" t="str">
        <f>A52&amp;"."</f>
        <v>.</v>
      </c>
      <c r="E52" s="130"/>
      <c r="F52" s="130"/>
      <c r="G52" s="208"/>
      <c r="H52" s="212"/>
      <c r="I52" s="189"/>
    </row>
  </sheetData>
  <sheetProtection formatColumns="0" formatRows="0"/>
  <dataConsolidate/>
  <mergeCells count="5">
    <mergeCell ref="A28:A33"/>
    <mergeCell ref="A16:A17"/>
    <mergeCell ref="E4:E5"/>
    <mergeCell ref="D4:D5"/>
    <mergeCell ref="E16:H16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prompt="Введите наименование организации-поставщика" sqref="E3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52:F52 H52 H42 H47 H37 H28:H32 E16 F17 E10 H17 H23">
      <formula1>900</formula1>
    </dataValidation>
    <dataValidation type="decimal" allowBlank="1" showErrorMessage="1" errorTitle="Ошибка" error="Допускается ввод только неотрицательных чисел!" sqref="F47 F42 F37 F28:F32 H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G52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7"/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17"/>
  <sheetViews>
    <sheetView showGridLines="0" zoomScaleNormal="100" workbookViewId="0"/>
  </sheetViews>
  <sheetFormatPr defaultRowHeight="11.25"/>
  <cols>
    <col min="1" max="1" width="3.7109375" style="63" customWidth="1"/>
    <col min="2" max="2" width="90.7109375" style="63" customWidth="1"/>
    <col min="3" max="16384" width="9.140625" style="63"/>
  </cols>
  <sheetData>
    <row r="1" spans="2:4">
      <c r="B1" s="81" t="s">
        <v>18</v>
      </c>
    </row>
    <row r="2" spans="2:4" ht="90">
      <c r="B2" s="94" t="s">
        <v>327</v>
      </c>
    </row>
    <row r="3" spans="2:4" ht="67.5">
      <c r="B3" s="94" t="s">
        <v>319</v>
      </c>
    </row>
    <row r="4" spans="2:4" ht="33.75">
      <c r="B4" s="94" t="s">
        <v>328</v>
      </c>
    </row>
    <row r="5" spans="2:4">
      <c r="B5" s="94" t="s">
        <v>221</v>
      </c>
    </row>
    <row r="6" spans="2:4">
      <c r="B6" s="81" t="s">
        <v>164</v>
      </c>
    </row>
    <row r="7" spans="2:4" ht="25.5" customHeight="1">
      <c r="B7" s="94" t="s">
        <v>181</v>
      </c>
    </row>
    <row r="8" spans="2:4" ht="67.5">
      <c r="B8" s="94" t="s">
        <v>367</v>
      </c>
    </row>
    <row r="9" spans="2:4" ht="22.5">
      <c r="B9" s="94" t="s">
        <v>239</v>
      </c>
    </row>
    <row r="10" spans="2:4">
      <c r="B10" s="81" t="s">
        <v>195</v>
      </c>
    </row>
    <row r="11" spans="2:4" ht="22.5">
      <c r="B11" s="94" t="s">
        <v>341</v>
      </c>
    </row>
    <row r="12" spans="2:4" ht="22.5">
      <c r="B12" s="94" t="s">
        <v>342</v>
      </c>
    </row>
    <row r="13" spans="2:4">
      <c r="B13" s="94" t="s">
        <v>330</v>
      </c>
      <c r="D13" s="203"/>
    </row>
    <row r="14" spans="2:4" ht="22.5">
      <c r="B14" s="94" t="s">
        <v>339</v>
      </c>
    </row>
    <row r="15" spans="2:4">
      <c r="B15" s="81" t="s">
        <v>210</v>
      </c>
    </row>
    <row r="16" spans="2:4">
      <c r="B16" s="94" t="s">
        <v>218</v>
      </c>
    </row>
    <row r="17" spans="2:2" ht="22.5">
      <c r="B17" s="94" t="str">
        <f>"Укажите в ячейке " &amp; ADDRESS(ROW(Стандарты!F38),COLUMN(Стандарты!F38),4,TRUE) &amp; ", ссылку на сведения о долгосрочных параметрах регулирования, размещенные в сети Интернет, либо укажите в ячейке " &amp; ADDRESS(ROW(Стандарты!G38),COLUMN(Стандарты!G38),4,TRUE) &amp; " ссылку на материалы Хранилища"</f>
        <v>Укажите в ячейке F38, ссылку на сведения о долгосрочных параметрах регулирования, размещенные в сети Интернет, либо укажите в ячейке G38 ссылку на материалы Хранилища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8"/>
    </row>
    <row r="2" spans="1:1" ht="12">
      <c r="A2" s="18"/>
    </row>
    <row r="3" spans="1:1" ht="12">
      <c r="A3" s="18"/>
    </row>
    <row r="4" spans="1:1" ht="12">
      <c r="A4" s="18"/>
    </row>
    <row r="5" spans="1:1" ht="12">
      <c r="A5" s="18"/>
    </row>
    <row r="6" spans="1:1" ht="12">
      <c r="A6" s="18"/>
    </row>
    <row r="7" spans="1:1" ht="12">
      <c r="A7" s="18"/>
    </row>
    <row r="8" spans="1:1" ht="12">
      <c r="A8" s="18"/>
    </row>
    <row r="9" spans="1:1" ht="12">
      <c r="A9" s="18"/>
    </row>
    <row r="10" spans="1:1" ht="12">
      <c r="A10" s="18"/>
    </row>
    <row r="11" spans="1:1" ht="12">
      <c r="A11" s="18"/>
    </row>
    <row r="12" spans="1:1" ht="12">
      <c r="A12" s="18"/>
    </row>
    <row r="13" spans="1:1" ht="12">
      <c r="A13" s="18"/>
    </row>
    <row r="14" spans="1:1" ht="12">
      <c r="A14" s="18"/>
    </row>
    <row r="15" spans="1:1" ht="12">
      <c r="A15" s="18"/>
    </row>
    <row r="16" spans="1:1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1"/>
  </cols>
  <sheetData/>
  <sheetProtection formatColumns="0" formatRows="0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L68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216</v>
      </c>
      <c r="B1" s="4" t="s">
        <v>150</v>
      </c>
      <c r="C1" s="4" t="s">
        <v>151</v>
      </c>
      <c r="D1" s="4" t="s">
        <v>152</v>
      </c>
      <c r="E1" s="4" t="s">
        <v>153</v>
      </c>
      <c r="F1" s="4" t="s">
        <v>154</v>
      </c>
      <c r="G1" s="4" t="s">
        <v>155</v>
      </c>
      <c r="H1" s="4" t="s">
        <v>156</v>
      </c>
      <c r="I1" s="4" t="s">
        <v>157</v>
      </c>
      <c r="J1" s="4" t="s">
        <v>158</v>
      </c>
      <c r="K1" s="4" t="s">
        <v>159</v>
      </c>
    </row>
    <row r="2" spans="1:12">
      <c r="A2" s="4">
        <v>1</v>
      </c>
      <c r="B2" s="4" t="s">
        <v>128</v>
      </c>
      <c r="C2" s="4" t="s">
        <v>528</v>
      </c>
      <c r="D2" s="4" t="s">
        <v>529</v>
      </c>
      <c r="E2" s="4" t="s">
        <v>528</v>
      </c>
      <c r="F2" s="4" t="s">
        <v>529</v>
      </c>
      <c r="G2" s="4" t="s">
        <v>633</v>
      </c>
      <c r="H2" s="4" t="s">
        <v>1252</v>
      </c>
      <c r="I2" s="4" t="s">
        <v>634</v>
      </c>
      <c r="J2" s="4" t="s">
        <v>533</v>
      </c>
      <c r="K2" s="4" t="s">
        <v>386</v>
      </c>
      <c r="L2" s="4" t="s">
        <v>661</v>
      </c>
    </row>
    <row r="3" spans="1:12">
      <c r="A3" s="4">
        <v>2</v>
      </c>
      <c r="B3" s="4" t="s">
        <v>128</v>
      </c>
      <c r="C3" s="4" t="s">
        <v>380</v>
      </c>
      <c r="D3" s="4" t="s">
        <v>381</v>
      </c>
      <c r="E3" s="4" t="s">
        <v>380</v>
      </c>
      <c r="F3" s="4" t="s">
        <v>381</v>
      </c>
      <c r="G3" s="4" t="s">
        <v>382</v>
      </c>
      <c r="H3" s="4" t="s">
        <v>383</v>
      </c>
      <c r="I3" s="4" t="s">
        <v>384</v>
      </c>
      <c r="J3" s="4" t="s">
        <v>385</v>
      </c>
      <c r="K3" s="4" t="s">
        <v>386</v>
      </c>
      <c r="L3" s="4" t="s">
        <v>661</v>
      </c>
    </row>
    <row r="4" spans="1:12">
      <c r="A4" s="4">
        <v>3</v>
      </c>
      <c r="B4" s="4" t="s">
        <v>128</v>
      </c>
      <c r="C4" s="4" t="s">
        <v>392</v>
      </c>
      <c r="D4" s="4" t="s">
        <v>393</v>
      </c>
      <c r="E4" s="4" t="s">
        <v>394</v>
      </c>
      <c r="F4" s="4" t="s">
        <v>395</v>
      </c>
      <c r="G4" s="4" t="s">
        <v>396</v>
      </c>
      <c r="H4" s="4" t="s">
        <v>1253</v>
      </c>
      <c r="I4" s="4" t="s">
        <v>397</v>
      </c>
      <c r="J4" s="4" t="s">
        <v>398</v>
      </c>
      <c r="K4" s="4" t="s">
        <v>386</v>
      </c>
      <c r="L4" s="4" t="s">
        <v>661</v>
      </c>
    </row>
    <row r="5" spans="1:12">
      <c r="A5" s="4">
        <v>4</v>
      </c>
      <c r="B5" s="4" t="s">
        <v>128</v>
      </c>
      <c r="C5" s="4" t="s">
        <v>422</v>
      </c>
      <c r="D5" s="4" t="s">
        <v>423</v>
      </c>
      <c r="E5" s="4" t="s">
        <v>422</v>
      </c>
      <c r="F5" s="4" t="s">
        <v>423</v>
      </c>
      <c r="G5" s="4" t="s">
        <v>424</v>
      </c>
      <c r="H5" s="4" t="s">
        <v>1254</v>
      </c>
      <c r="I5" s="4" t="s">
        <v>425</v>
      </c>
      <c r="J5" s="4" t="s">
        <v>426</v>
      </c>
      <c r="K5" s="4" t="s">
        <v>386</v>
      </c>
      <c r="L5" s="4" t="s">
        <v>661</v>
      </c>
    </row>
    <row r="6" spans="1:12">
      <c r="A6" s="4">
        <v>5</v>
      </c>
      <c r="B6" s="4" t="s">
        <v>128</v>
      </c>
      <c r="C6" s="4" t="s">
        <v>417</v>
      </c>
      <c r="D6" s="4" t="s">
        <v>418</v>
      </c>
      <c r="E6" s="4" t="s">
        <v>417</v>
      </c>
      <c r="F6" s="4" t="s">
        <v>418</v>
      </c>
      <c r="G6" s="4" t="s">
        <v>419</v>
      </c>
      <c r="H6" s="4" t="s">
        <v>1255</v>
      </c>
      <c r="I6" s="4" t="s">
        <v>420</v>
      </c>
      <c r="J6" s="4" t="s">
        <v>421</v>
      </c>
      <c r="K6" s="4" t="s">
        <v>386</v>
      </c>
      <c r="L6" s="4" t="s">
        <v>661</v>
      </c>
    </row>
    <row r="7" spans="1:12">
      <c r="A7" s="4">
        <v>6</v>
      </c>
      <c r="B7" s="4" t="s">
        <v>128</v>
      </c>
      <c r="C7" s="4" t="s">
        <v>399</v>
      </c>
      <c r="D7" s="4" t="s">
        <v>400</v>
      </c>
      <c r="E7" s="4" t="s">
        <v>399</v>
      </c>
      <c r="F7" s="4" t="s">
        <v>400</v>
      </c>
      <c r="G7" s="4" t="s">
        <v>405</v>
      </c>
      <c r="H7" s="4" t="s">
        <v>406</v>
      </c>
      <c r="I7" s="4" t="s">
        <v>407</v>
      </c>
      <c r="J7" s="4" t="s">
        <v>408</v>
      </c>
      <c r="K7" s="4" t="s">
        <v>386</v>
      </c>
      <c r="L7" s="4" t="s">
        <v>661</v>
      </c>
    </row>
    <row r="8" spans="1:12">
      <c r="A8" s="4">
        <v>7</v>
      </c>
      <c r="B8" s="4" t="s">
        <v>128</v>
      </c>
      <c r="C8" s="4" t="s">
        <v>409</v>
      </c>
      <c r="D8" s="4" t="s">
        <v>410</v>
      </c>
      <c r="E8" s="4" t="s">
        <v>411</v>
      </c>
      <c r="F8" s="4" t="s">
        <v>412</v>
      </c>
      <c r="G8" s="4" t="s">
        <v>413</v>
      </c>
      <c r="H8" s="4" t="s">
        <v>414</v>
      </c>
      <c r="I8" s="4" t="s">
        <v>415</v>
      </c>
      <c r="J8" s="4" t="s">
        <v>416</v>
      </c>
      <c r="K8" s="4" t="s">
        <v>386</v>
      </c>
      <c r="L8" s="4" t="s">
        <v>661</v>
      </c>
    </row>
    <row r="9" spans="1:12">
      <c r="A9" s="4">
        <v>8</v>
      </c>
      <c r="B9" s="4" t="s">
        <v>128</v>
      </c>
      <c r="C9" s="4" t="s">
        <v>399</v>
      </c>
      <c r="D9" s="4" t="s">
        <v>400</v>
      </c>
      <c r="E9" s="4" t="s">
        <v>399</v>
      </c>
      <c r="F9" s="4" t="s">
        <v>400</v>
      </c>
      <c r="G9" s="4" t="s">
        <v>435</v>
      </c>
      <c r="H9" s="4" t="s">
        <v>1256</v>
      </c>
      <c r="I9" s="4" t="s">
        <v>436</v>
      </c>
      <c r="J9" s="4" t="s">
        <v>408</v>
      </c>
      <c r="K9" s="4" t="s">
        <v>386</v>
      </c>
      <c r="L9" s="4" t="s">
        <v>661</v>
      </c>
    </row>
    <row r="10" spans="1:12">
      <c r="A10" s="4">
        <v>9</v>
      </c>
      <c r="B10" s="4" t="s">
        <v>128</v>
      </c>
      <c r="C10" s="4" t="s">
        <v>399</v>
      </c>
      <c r="D10" s="4" t="s">
        <v>400</v>
      </c>
      <c r="E10" s="4" t="s">
        <v>399</v>
      </c>
      <c r="F10" s="4" t="s">
        <v>400</v>
      </c>
      <c r="G10" s="4" t="s">
        <v>659</v>
      </c>
      <c r="H10" s="4" t="s">
        <v>1257</v>
      </c>
      <c r="I10" s="4" t="s">
        <v>660</v>
      </c>
      <c r="J10" s="4" t="s">
        <v>401</v>
      </c>
      <c r="K10" s="4" t="s">
        <v>444</v>
      </c>
      <c r="L10" s="4" t="s">
        <v>661</v>
      </c>
    </row>
    <row r="11" spans="1:12">
      <c r="A11" s="4">
        <v>10</v>
      </c>
      <c r="B11" s="4" t="s">
        <v>128</v>
      </c>
      <c r="C11" s="4" t="s">
        <v>437</v>
      </c>
      <c r="D11" s="4" t="s">
        <v>438</v>
      </c>
      <c r="E11" s="4" t="s">
        <v>439</v>
      </c>
      <c r="F11" s="4" t="s">
        <v>440</v>
      </c>
      <c r="G11" s="4" t="s">
        <v>441</v>
      </c>
      <c r="H11" s="4" t="s">
        <v>1258</v>
      </c>
      <c r="I11" s="4" t="s">
        <v>442</v>
      </c>
      <c r="J11" s="4" t="s">
        <v>443</v>
      </c>
      <c r="K11" s="4" t="s">
        <v>434</v>
      </c>
      <c r="L11" s="4" t="s">
        <v>661</v>
      </c>
    </row>
    <row r="12" spans="1:12">
      <c r="A12" s="4">
        <v>11</v>
      </c>
      <c r="B12" s="4" t="s">
        <v>128</v>
      </c>
      <c r="C12" s="4" t="s">
        <v>427</v>
      </c>
      <c r="D12" s="4" t="s">
        <v>428</v>
      </c>
      <c r="E12" s="4" t="s">
        <v>427</v>
      </c>
      <c r="F12" s="4" t="s">
        <v>428</v>
      </c>
      <c r="G12" s="4" t="s">
        <v>429</v>
      </c>
      <c r="H12" s="4" t="s">
        <v>430</v>
      </c>
      <c r="I12" s="4" t="s">
        <v>431</v>
      </c>
      <c r="J12" s="4" t="s">
        <v>432</v>
      </c>
      <c r="K12" s="4" t="s">
        <v>433</v>
      </c>
      <c r="L12" s="4" t="s">
        <v>661</v>
      </c>
    </row>
    <row r="13" spans="1:12">
      <c r="A13" s="4">
        <v>12</v>
      </c>
      <c r="B13" s="4" t="s">
        <v>128</v>
      </c>
      <c r="C13" s="4" t="s">
        <v>427</v>
      </c>
      <c r="D13" s="4" t="s">
        <v>428</v>
      </c>
      <c r="E13" s="4" t="s">
        <v>427</v>
      </c>
      <c r="F13" s="4" t="s">
        <v>428</v>
      </c>
      <c r="G13" s="4" t="s">
        <v>429</v>
      </c>
      <c r="H13" s="4" t="s">
        <v>430</v>
      </c>
      <c r="I13" s="4" t="s">
        <v>431</v>
      </c>
      <c r="J13" s="4" t="s">
        <v>432</v>
      </c>
      <c r="K13" s="4" t="s">
        <v>434</v>
      </c>
      <c r="L13" s="4" t="s">
        <v>661</v>
      </c>
    </row>
    <row r="14" spans="1:12">
      <c r="A14" s="4">
        <v>13</v>
      </c>
      <c r="B14" s="4" t="s">
        <v>128</v>
      </c>
      <c r="C14" s="4" t="s">
        <v>422</v>
      </c>
      <c r="D14" s="4" t="s">
        <v>423</v>
      </c>
      <c r="E14" s="4" t="s">
        <v>422</v>
      </c>
      <c r="F14" s="4" t="s">
        <v>423</v>
      </c>
      <c r="G14" s="4" t="s">
        <v>445</v>
      </c>
      <c r="H14" s="4" t="s">
        <v>446</v>
      </c>
      <c r="I14" s="4" t="s">
        <v>447</v>
      </c>
      <c r="J14" s="4" t="s">
        <v>426</v>
      </c>
      <c r="K14" s="4" t="s">
        <v>386</v>
      </c>
      <c r="L14" s="4" t="s">
        <v>661</v>
      </c>
    </row>
    <row r="15" spans="1:12">
      <c r="A15" s="4">
        <v>14</v>
      </c>
      <c r="B15" s="4" t="s">
        <v>128</v>
      </c>
      <c r="C15" s="4" t="s">
        <v>422</v>
      </c>
      <c r="D15" s="4" t="s">
        <v>423</v>
      </c>
      <c r="E15" s="4" t="s">
        <v>422</v>
      </c>
      <c r="F15" s="4" t="s">
        <v>423</v>
      </c>
      <c r="G15" s="4" t="s">
        <v>448</v>
      </c>
      <c r="H15" s="4" t="s">
        <v>449</v>
      </c>
      <c r="I15" s="4" t="s">
        <v>450</v>
      </c>
      <c r="J15" s="4" t="s">
        <v>426</v>
      </c>
      <c r="K15" s="4" t="s">
        <v>386</v>
      </c>
      <c r="L15" s="4" t="s">
        <v>661</v>
      </c>
    </row>
    <row r="16" spans="1:12">
      <c r="A16" s="4">
        <v>15</v>
      </c>
      <c r="B16" s="4" t="s">
        <v>128</v>
      </c>
      <c r="C16" s="4" t="s">
        <v>451</v>
      </c>
      <c r="D16" s="4" t="s">
        <v>452</v>
      </c>
      <c r="E16" s="4" t="s">
        <v>453</v>
      </c>
      <c r="F16" s="4" t="s">
        <v>454</v>
      </c>
      <c r="G16" s="4" t="s">
        <v>455</v>
      </c>
      <c r="H16" s="4" t="s">
        <v>456</v>
      </c>
      <c r="I16" s="4" t="s">
        <v>457</v>
      </c>
      <c r="J16" s="4" t="s">
        <v>458</v>
      </c>
      <c r="K16" s="4" t="s">
        <v>444</v>
      </c>
      <c r="L16" s="4" t="s">
        <v>661</v>
      </c>
    </row>
    <row r="17" spans="1:12">
      <c r="A17" s="4">
        <v>16</v>
      </c>
      <c r="B17" s="4" t="s">
        <v>128</v>
      </c>
      <c r="C17" s="4" t="s">
        <v>500</v>
      </c>
      <c r="D17" s="4" t="s">
        <v>501</v>
      </c>
      <c r="E17" s="4" t="s">
        <v>502</v>
      </c>
      <c r="F17" s="4" t="s">
        <v>503</v>
      </c>
      <c r="G17" s="4" t="s">
        <v>504</v>
      </c>
      <c r="H17" s="4" t="s">
        <v>1259</v>
      </c>
      <c r="I17" s="4" t="s">
        <v>505</v>
      </c>
      <c r="J17" s="4" t="s">
        <v>506</v>
      </c>
      <c r="K17" s="4" t="s">
        <v>386</v>
      </c>
      <c r="L17" s="4" t="s">
        <v>661</v>
      </c>
    </row>
    <row r="18" spans="1:12">
      <c r="A18" s="4">
        <v>17</v>
      </c>
      <c r="B18" s="4" t="s">
        <v>128</v>
      </c>
      <c r="C18" s="4" t="s">
        <v>507</v>
      </c>
      <c r="D18" s="4" t="s">
        <v>508</v>
      </c>
      <c r="E18" s="4" t="s">
        <v>509</v>
      </c>
      <c r="F18" s="4" t="s">
        <v>510</v>
      </c>
      <c r="G18" s="4" t="s">
        <v>511</v>
      </c>
      <c r="H18" s="4" t="s">
        <v>1260</v>
      </c>
      <c r="I18" s="4" t="s">
        <v>512</v>
      </c>
      <c r="J18" s="4" t="s">
        <v>513</v>
      </c>
      <c r="K18" s="4" t="s">
        <v>386</v>
      </c>
      <c r="L18" s="4" t="s">
        <v>661</v>
      </c>
    </row>
    <row r="19" spans="1:12">
      <c r="A19" s="4">
        <v>18</v>
      </c>
      <c r="B19" s="4" t="s">
        <v>128</v>
      </c>
      <c r="C19" s="4" t="s">
        <v>514</v>
      </c>
      <c r="D19" s="4" t="s">
        <v>515</v>
      </c>
      <c r="E19" s="4" t="s">
        <v>516</v>
      </c>
      <c r="F19" s="4" t="s">
        <v>517</v>
      </c>
      <c r="G19" s="4" t="s">
        <v>518</v>
      </c>
      <c r="H19" s="4" t="s">
        <v>1261</v>
      </c>
      <c r="I19" s="4" t="s">
        <v>519</v>
      </c>
      <c r="J19" s="4" t="s">
        <v>520</v>
      </c>
      <c r="K19" s="4" t="s">
        <v>386</v>
      </c>
      <c r="L19" s="4" t="s">
        <v>661</v>
      </c>
    </row>
    <row r="20" spans="1:12">
      <c r="A20" s="4">
        <v>19</v>
      </c>
      <c r="B20" s="4" t="s">
        <v>128</v>
      </c>
      <c r="C20" s="4" t="s">
        <v>427</v>
      </c>
      <c r="D20" s="4" t="s">
        <v>428</v>
      </c>
      <c r="E20" s="4" t="s">
        <v>427</v>
      </c>
      <c r="F20" s="4" t="s">
        <v>428</v>
      </c>
      <c r="G20" s="4" t="s">
        <v>459</v>
      </c>
      <c r="H20" s="4" t="s">
        <v>460</v>
      </c>
      <c r="I20" s="4" t="s">
        <v>461</v>
      </c>
      <c r="J20" s="4" t="s">
        <v>462</v>
      </c>
      <c r="K20" s="4" t="s">
        <v>444</v>
      </c>
      <c r="L20" s="4" t="s">
        <v>661</v>
      </c>
    </row>
    <row r="21" spans="1:12">
      <c r="A21" s="4">
        <v>20</v>
      </c>
      <c r="B21" s="4" t="s">
        <v>128</v>
      </c>
      <c r="C21" s="4" t="s">
        <v>380</v>
      </c>
      <c r="D21" s="4" t="s">
        <v>381</v>
      </c>
      <c r="E21" s="4" t="s">
        <v>380</v>
      </c>
      <c r="F21" s="4" t="s">
        <v>381</v>
      </c>
      <c r="G21" s="4" t="s">
        <v>521</v>
      </c>
      <c r="H21" s="4" t="s">
        <v>1262</v>
      </c>
      <c r="I21" s="4" t="s">
        <v>522</v>
      </c>
      <c r="J21" s="4" t="s">
        <v>385</v>
      </c>
      <c r="K21" s="4" t="s">
        <v>386</v>
      </c>
      <c r="L21" s="4" t="s">
        <v>661</v>
      </c>
    </row>
    <row r="22" spans="1:12">
      <c r="A22" s="4">
        <v>21</v>
      </c>
      <c r="B22" s="4" t="s">
        <v>128</v>
      </c>
      <c r="C22" s="4" t="s">
        <v>387</v>
      </c>
      <c r="D22" s="4" t="s">
        <v>388</v>
      </c>
      <c r="E22" s="4" t="s">
        <v>389</v>
      </c>
      <c r="F22" s="4" t="s">
        <v>390</v>
      </c>
      <c r="G22" s="4" t="s">
        <v>465</v>
      </c>
      <c r="H22" s="4" t="s">
        <v>466</v>
      </c>
      <c r="I22" s="4" t="s">
        <v>467</v>
      </c>
      <c r="J22" s="4" t="s">
        <v>391</v>
      </c>
      <c r="K22" s="4" t="s">
        <v>386</v>
      </c>
      <c r="L22" s="4" t="s">
        <v>661</v>
      </c>
    </row>
    <row r="23" spans="1:12">
      <c r="A23" s="4">
        <v>22</v>
      </c>
      <c r="B23" s="4" t="s">
        <v>128</v>
      </c>
      <c r="C23" s="4" t="s">
        <v>468</v>
      </c>
      <c r="D23" s="4" t="s">
        <v>469</v>
      </c>
      <c r="E23" s="4" t="s">
        <v>470</v>
      </c>
      <c r="F23" s="4" t="s">
        <v>471</v>
      </c>
      <c r="G23" s="4" t="s">
        <v>472</v>
      </c>
      <c r="H23" s="4" t="s">
        <v>473</v>
      </c>
      <c r="I23" s="4" t="s">
        <v>474</v>
      </c>
      <c r="J23" s="4" t="s">
        <v>475</v>
      </c>
      <c r="K23" s="4" t="s">
        <v>386</v>
      </c>
      <c r="L23" s="4" t="s">
        <v>661</v>
      </c>
    </row>
    <row r="24" spans="1:12">
      <c r="A24" s="4">
        <v>23</v>
      </c>
      <c r="B24" s="4" t="s">
        <v>128</v>
      </c>
      <c r="C24" s="4" t="s">
        <v>476</v>
      </c>
      <c r="D24" s="4" t="s">
        <v>477</v>
      </c>
      <c r="E24" s="4" t="s">
        <v>478</v>
      </c>
      <c r="F24" s="4" t="s">
        <v>479</v>
      </c>
      <c r="G24" s="4" t="s">
        <v>480</v>
      </c>
      <c r="H24" s="4" t="s">
        <v>481</v>
      </c>
      <c r="I24" s="4" t="s">
        <v>482</v>
      </c>
      <c r="J24" s="4" t="s">
        <v>483</v>
      </c>
      <c r="K24" s="4" t="s">
        <v>386</v>
      </c>
      <c r="L24" s="4" t="s">
        <v>661</v>
      </c>
    </row>
    <row r="25" spans="1:12">
      <c r="A25" s="4">
        <v>24</v>
      </c>
      <c r="B25" s="4" t="s">
        <v>128</v>
      </c>
      <c r="C25" s="4" t="s">
        <v>484</v>
      </c>
      <c r="D25" s="4" t="s">
        <v>485</v>
      </c>
      <c r="E25" s="4" t="s">
        <v>486</v>
      </c>
      <c r="F25" s="4" t="s">
        <v>487</v>
      </c>
      <c r="G25" s="4" t="s">
        <v>488</v>
      </c>
      <c r="H25" s="4" t="s">
        <v>489</v>
      </c>
      <c r="I25" s="4" t="s">
        <v>490</v>
      </c>
      <c r="J25" s="4" t="s">
        <v>491</v>
      </c>
      <c r="K25" s="4" t="s">
        <v>386</v>
      </c>
      <c r="L25" s="4" t="s">
        <v>661</v>
      </c>
    </row>
    <row r="26" spans="1:12">
      <c r="A26" s="4">
        <v>25</v>
      </c>
      <c r="B26" s="4" t="s">
        <v>128</v>
      </c>
      <c r="C26" s="4" t="s">
        <v>492</v>
      </c>
      <c r="D26" s="4" t="s">
        <v>493</v>
      </c>
      <c r="E26" s="4" t="s">
        <v>494</v>
      </c>
      <c r="F26" s="4" t="s">
        <v>495</v>
      </c>
      <c r="G26" s="4" t="s">
        <v>496</v>
      </c>
      <c r="H26" s="4" t="s">
        <v>497</v>
      </c>
      <c r="I26" s="4" t="s">
        <v>498</v>
      </c>
      <c r="J26" s="4" t="s">
        <v>499</v>
      </c>
      <c r="K26" s="4" t="s">
        <v>386</v>
      </c>
      <c r="L26" s="4" t="s">
        <v>661</v>
      </c>
    </row>
    <row r="27" spans="1:12">
      <c r="A27" s="4">
        <v>26</v>
      </c>
      <c r="B27" s="4" t="s">
        <v>128</v>
      </c>
      <c r="C27" s="4" t="s">
        <v>608</v>
      </c>
      <c r="D27" s="4" t="s">
        <v>609</v>
      </c>
      <c r="E27" s="4" t="s">
        <v>608</v>
      </c>
      <c r="F27" s="4" t="s">
        <v>609</v>
      </c>
      <c r="G27" s="4" t="s">
        <v>621</v>
      </c>
      <c r="H27" s="4" t="s">
        <v>1263</v>
      </c>
      <c r="I27" s="4" t="s">
        <v>622</v>
      </c>
      <c r="J27" s="4" t="s">
        <v>612</v>
      </c>
      <c r="K27" s="4" t="s">
        <v>386</v>
      </c>
      <c r="L27" s="4" t="s">
        <v>661</v>
      </c>
    </row>
    <row r="28" spans="1:12">
      <c r="A28" s="4">
        <v>27</v>
      </c>
      <c r="B28" s="4" t="s">
        <v>128</v>
      </c>
      <c r="C28" s="4" t="s">
        <v>437</v>
      </c>
      <c r="D28" s="4" t="s">
        <v>438</v>
      </c>
      <c r="E28" s="4" t="s">
        <v>523</v>
      </c>
      <c r="F28" s="4" t="s">
        <v>524</v>
      </c>
      <c r="G28" s="4" t="s">
        <v>525</v>
      </c>
      <c r="H28" s="4" t="s">
        <v>526</v>
      </c>
      <c r="I28" s="4" t="s">
        <v>527</v>
      </c>
      <c r="J28" s="4" t="s">
        <v>443</v>
      </c>
      <c r="K28" s="4" t="s">
        <v>386</v>
      </c>
      <c r="L28" s="4" t="s">
        <v>661</v>
      </c>
    </row>
    <row r="29" spans="1:12">
      <c r="A29" s="4">
        <v>28</v>
      </c>
      <c r="B29" s="4" t="s">
        <v>128</v>
      </c>
      <c r="C29" s="4" t="s">
        <v>528</v>
      </c>
      <c r="D29" s="4" t="s">
        <v>529</v>
      </c>
      <c r="E29" s="4" t="s">
        <v>528</v>
      </c>
      <c r="F29" s="4" t="s">
        <v>529</v>
      </c>
      <c r="G29" s="4" t="s">
        <v>530</v>
      </c>
      <c r="H29" s="4" t="s">
        <v>531</v>
      </c>
      <c r="I29" s="4" t="s">
        <v>532</v>
      </c>
      <c r="J29" s="4" t="s">
        <v>533</v>
      </c>
      <c r="K29" s="4" t="s">
        <v>444</v>
      </c>
      <c r="L29" s="4" t="s">
        <v>661</v>
      </c>
    </row>
    <row r="30" spans="1:12">
      <c r="A30" s="4">
        <v>29</v>
      </c>
      <c r="B30" s="4" t="s">
        <v>128</v>
      </c>
      <c r="C30" s="4" t="s">
        <v>392</v>
      </c>
      <c r="D30" s="4" t="s">
        <v>393</v>
      </c>
      <c r="E30" s="4" t="s">
        <v>550</v>
      </c>
      <c r="F30" s="4" t="s">
        <v>551</v>
      </c>
      <c r="G30" s="4" t="s">
        <v>1264</v>
      </c>
      <c r="H30" s="4" t="s">
        <v>1265</v>
      </c>
      <c r="I30" s="4" t="s">
        <v>1266</v>
      </c>
      <c r="J30" s="4" t="s">
        <v>398</v>
      </c>
      <c r="K30" s="4" t="s">
        <v>386</v>
      </c>
      <c r="L30" s="4" t="s">
        <v>661</v>
      </c>
    </row>
    <row r="31" spans="1:12">
      <c r="A31" s="4">
        <v>30</v>
      </c>
      <c r="B31" s="4" t="s">
        <v>128</v>
      </c>
      <c r="C31" s="4" t="s">
        <v>528</v>
      </c>
      <c r="D31" s="4" t="s">
        <v>529</v>
      </c>
      <c r="E31" s="4" t="s">
        <v>528</v>
      </c>
      <c r="F31" s="4" t="s">
        <v>529</v>
      </c>
      <c r="G31" s="4" t="s">
        <v>534</v>
      </c>
      <c r="H31" s="4" t="s">
        <v>535</v>
      </c>
      <c r="I31" s="4" t="s">
        <v>536</v>
      </c>
      <c r="J31" s="4" t="s">
        <v>533</v>
      </c>
      <c r="K31" s="4" t="s">
        <v>386</v>
      </c>
      <c r="L31" s="4" t="s">
        <v>661</v>
      </c>
    </row>
    <row r="32" spans="1:12">
      <c r="A32" s="4">
        <v>31</v>
      </c>
      <c r="B32" s="4" t="s">
        <v>128</v>
      </c>
      <c r="C32" s="4" t="s">
        <v>437</v>
      </c>
      <c r="D32" s="4" t="s">
        <v>438</v>
      </c>
      <c r="E32" s="4" t="s">
        <v>439</v>
      </c>
      <c r="F32" s="4" t="s">
        <v>440</v>
      </c>
      <c r="G32" s="4" t="s">
        <v>537</v>
      </c>
      <c r="H32" s="4" t="s">
        <v>538</v>
      </c>
      <c r="I32" s="4" t="s">
        <v>539</v>
      </c>
      <c r="J32" s="4" t="s">
        <v>443</v>
      </c>
      <c r="K32" s="4" t="s">
        <v>434</v>
      </c>
      <c r="L32" s="4" t="s">
        <v>661</v>
      </c>
    </row>
    <row r="33" spans="1:12">
      <c r="A33" s="4">
        <v>32</v>
      </c>
      <c r="B33" s="4" t="s">
        <v>128</v>
      </c>
      <c r="C33" s="4" t="s">
        <v>437</v>
      </c>
      <c r="D33" s="4" t="s">
        <v>438</v>
      </c>
      <c r="E33" s="4" t="s">
        <v>439</v>
      </c>
      <c r="F33" s="4" t="s">
        <v>440</v>
      </c>
      <c r="G33" s="4" t="s">
        <v>537</v>
      </c>
      <c r="H33" s="4" t="s">
        <v>538</v>
      </c>
      <c r="I33" s="4" t="s">
        <v>539</v>
      </c>
      <c r="J33" s="4" t="s">
        <v>443</v>
      </c>
      <c r="K33" s="4" t="s">
        <v>433</v>
      </c>
      <c r="L33" s="4" t="s">
        <v>661</v>
      </c>
    </row>
    <row r="34" spans="1:12">
      <c r="A34" s="4">
        <v>33</v>
      </c>
      <c r="B34" s="4" t="s">
        <v>128</v>
      </c>
      <c r="C34" s="4" t="s">
        <v>422</v>
      </c>
      <c r="D34" s="4" t="s">
        <v>423</v>
      </c>
      <c r="E34" s="4" t="s">
        <v>422</v>
      </c>
      <c r="F34" s="4" t="s">
        <v>423</v>
      </c>
      <c r="G34" s="4" t="s">
        <v>540</v>
      </c>
      <c r="H34" s="4" t="s">
        <v>541</v>
      </c>
      <c r="I34" s="4" t="s">
        <v>542</v>
      </c>
      <c r="J34" s="4" t="s">
        <v>426</v>
      </c>
      <c r="K34" s="4" t="s">
        <v>386</v>
      </c>
      <c r="L34" s="4" t="s">
        <v>661</v>
      </c>
    </row>
    <row r="35" spans="1:12">
      <c r="A35" s="4">
        <v>34</v>
      </c>
      <c r="B35" s="4" t="s">
        <v>128</v>
      </c>
      <c r="C35" s="4" t="s">
        <v>331</v>
      </c>
      <c r="D35" s="4" t="s">
        <v>331</v>
      </c>
      <c r="E35" s="4" t="s">
        <v>331</v>
      </c>
      <c r="F35" s="4" t="s">
        <v>331</v>
      </c>
      <c r="G35" s="4" t="s">
        <v>543</v>
      </c>
      <c r="H35" s="4" t="s">
        <v>544</v>
      </c>
      <c r="I35" s="4" t="s">
        <v>545</v>
      </c>
      <c r="J35" s="4" t="s">
        <v>546</v>
      </c>
      <c r="K35" s="4" t="s">
        <v>386</v>
      </c>
      <c r="L35" s="4" t="s">
        <v>661</v>
      </c>
    </row>
    <row r="36" spans="1:12">
      <c r="A36" s="4">
        <v>35</v>
      </c>
      <c r="B36" s="4" t="s">
        <v>128</v>
      </c>
      <c r="C36" s="4" t="s">
        <v>331</v>
      </c>
      <c r="D36" s="4" t="s">
        <v>331</v>
      </c>
      <c r="E36" s="4" t="s">
        <v>331</v>
      </c>
      <c r="F36" s="4" t="s">
        <v>331</v>
      </c>
      <c r="G36" s="4" t="s">
        <v>547</v>
      </c>
      <c r="H36" s="4" t="s">
        <v>548</v>
      </c>
      <c r="I36" s="4" t="s">
        <v>545</v>
      </c>
      <c r="J36" s="4" t="s">
        <v>549</v>
      </c>
      <c r="K36" s="4" t="s">
        <v>386</v>
      </c>
      <c r="L36" s="4" t="s">
        <v>661</v>
      </c>
    </row>
    <row r="37" spans="1:12">
      <c r="A37" s="4">
        <v>36</v>
      </c>
      <c r="B37" s="4" t="s">
        <v>128</v>
      </c>
      <c r="C37" s="4" t="s">
        <v>528</v>
      </c>
      <c r="D37" s="4" t="s">
        <v>529</v>
      </c>
      <c r="E37" s="4" t="s">
        <v>528</v>
      </c>
      <c r="F37" s="4" t="s">
        <v>529</v>
      </c>
      <c r="G37" s="4" t="s">
        <v>623</v>
      </c>
      <c r="H37" s="4" t="s">
        <v>1267</v>
      </c>
      <c r="I37" s="4" t="s">
        <v>624</v>
      </c>
      <c r="J37" s="4" t="s">
        <v>625</v>
      </c>
      <c r="K37" s="4" t="s">
        <v>444</v>
      </c>
      <c r="L37" s="4" t="s">
        <v>661</v>
      </c>
    </row>
    <row r="38" spans="1:12">
      <c r="A38" s="4">
        <v>37</v>
      </c>
      <c r="B38" s="4" t="s">
        <v>128</v>
      </c>
      <c r="C38" s="4" t="s">
        <v>392</v>
      </c>
      <c r="D38" s="4" t="s">
        <v>393</v>
      </c>
      <c r="E38" s="4" t="s">
        <v>550</v>
      </c>
      <c r="F38" s="4" t="s">
        <v>551</v>
      </c>
      <c r="G38" s="4" t="s">
        <v>552</v>
      </c>
      <c r="H38" s="4" t="s">
        <v>553</v>
      </c>
      <c r="I38" s="4" t="s">
        <v>554</v>
      </c>
      <c r="J38" s="4" t="s">
        <v>398</v>
      </c>
      <c r="K38" s="4" t="s">
        <v>444</v>
      </c>
      <c r="L38" s="4" t="s">
        <v>661</v>
      </c>
    </row>
    <row r="39" spans="1:12">
      <c r="A39" s="4">
        <v>38</v>
      </c>
      <c r="B39" s="4" t="s">
        <v>128</v>
      </c>
      <c r="C39" s="4" t="s">
        <v>437</v>
      </c>
      <c r="D39" s="4" t="s">
        <v>438</v>
      </c>
      <c r="E39" s="4" t="s">
        <v>523</v>
      </c>
      <c r="F39" s="4" t="s">
        <v>524</v>
      </c>
      <c r="G39" s="4" t="s">
        <v>555</v>
      </c>
      <c r="H39" s="4" t="s">
        <v>556</v>
      </c>
      <c r="I39" s="4" t="s">
        <v>557</v>
      </c>
      <c r="J39" s="4" t="s">
        <v>443</v>
      </c>
      <c r="K39" s="4" t="s">
        <v>433</v>
      </c>
      <c r="L39" s="4" t="s">
        <v>661</v>
      </c>
    </row>
    <row r="40" spans="1:12">
      <c r="A40" s="4">
        <v>39</v>
      </c>
      <c r="B40" s="4" t="s">
        <v>128</v>
      </c>
      <c r="C40" s="4" t="s">
        <v>399</v>
      </c>
      <c r="D40" s="4" t="s">
        <v>400</v>
      </c>
      <c r="E40" s="4" t="s">
        <v>399</v>
      </c>
      <c r="F40" s="4" t="s">
        <v>400</v>
      </c>
      <c r="G40" s="4" t="s">
        <v>626</v>
      </c>
      <c r="H40" s="4" t="s">
        <v>1268</v>
      </c>
      <c r="I40" s="4" t="s">
        <v>627</v>
      </c>
      <c r="J40" s="4" t="s">
        <v>408</v>
      </c>
      <c r="K40" s="4" t="s">
        <v>386</v>
      </c>
      <c r="L40" s="4" t="s">
        <v>661</v>
      </c>
    </row>
    <row r="41" spans="1:12">
      <c r="A41" s="4">
        <v>40</v>
      </c>
      <c r="B41" s="4" t="s">
        <v>128</v>
      </c>
      <c r="C41" s="4" t="s">
        <v>575</v>
      </c>
      <c r="D41" s="4" t="s">
        <v>576</v>
      </c>
      <c r="E41" s="4" t="s">
        <v>575</v>
      </c>
      <c r="F41" s="4" t="s">
        <v>576</v>
      </c>
      <c r="G41" s="4" t="s">
        <v>630</v>
      </c>
      <c r="H41" s="4" t="s">
        <v>1269</v>
      </c>
      <c r="I41" s="4" t="s">
        <v>631</v>
      </c>
      <c r="J41" s="4" t="s">
        <v>632</v>
      </c>
      <c r="K41" s="4" t="s">
        <v>386</v>
      </c>
      <c r="L41" s="4" t="s">
        <v>661</v>
      </c>
    </row>
    <row r="42" spans="1:12">
      <c r="A42" s="4">
        <v>41</v>
      </c>
      <c r="B42" s="4" t="s">
        <v>128</v>
      </c>
      <c r="C42" s="4" t="s">
        <v>399</v>
      </c>
      <c r="D42" s="4" t="s">
        <v>400</v>
      </c>
      <c r="E42" s="4" t="s">
        <v>399</v>
      </c>
      <c r="F42" s="4" t="s">
        <v>400</v>
      </c>
      <c r="G42" s="4" t="s">
        <v>628</v>
      </c>
      <c r="H42" s="4" t="s">
        <v>1270</v>
      </c>
      <c r="I42" s="4" t="s">
        <v>629</v>
      </c>
      <c r="J42" s="4" t="s">
        <v>408</v>
      </c>
      <c r="K42" s="4" t="s">
        <v>386</v>
      </c>
      <c r="L42" s="4" t="s">
        <v>661</v>
      </c>
    </row>
    <row r="43" spans="1:12">
      <c r="A43" s="4">
        <v>42</v>
      </c>
      <c r="B43" s="4" t="s">
        <v>128</v>
      </c>
      <c r="C43" s="4" t="s">
        <v>417</v>
      </c>
      <c r="D43" s="4" t="s">
        <v>418</v>
      </c>
      <c r="E43" s="4" t="s">
        <v>417</v>
      </c>
      <c r="F43" s="4" t="s">
        <v>418</v>
      </c>
      <c r="G43" s="4" t="s">
        <v>558</v>
      </c>
      <c r="H43" s="4" t="s">
        <v>559</v>
      </c>
      <c r="I43" s="4" t="s">
        <v>560</v>
      </c>
      <c r="J43" s="4" t="s">
        <v>421</v>
      </c>
      <c r="K43" s="4" t="s">
        <v>386</v>
      </c>
      <c r="L43" s="4" t="s">
        <v>661</v>
      </c>
    </row>
    <row r="44" spans="1:12">
      <c r="A44" s="4">
        <v>43</v>
      </c>
      <c r="B44" s="4" t="s">
        <v>128</v>
      </c>
      <c r="C44" s="4" t="s">
        <v>567</v>
      </c>
      <c r="D44" s="4" t="s">
        <v>568</v>
      </c>
      <c r="E44" s="4" t="s">
        <v>569</v>
      </c>
      <c r="F44" s="4" t="s">
        <v>570</v>
      </c>
      <c r="G44" s="4" t="s">
        <v>571</v>
      </c>
      <c r="H44" s="4" t="s">
        <v>572</v>
      </c>
      <c r="I44" s="4" t="s">
        <v>573</v>
      </c>
      <c r="J44" s="4" t="s">
        <v>574</v>
      </c>
      <c r="K44" s="4" t="s">
        <v>386</v>
      </c>
      <c r="L44" s="4" t="s">
        <v>661</v>
      </c>
    </row>
    <row r="45" spans="1:12">
      <c r="A45" s="4">
        <v>44</v>
      </c>
      <c r="B45" s="4" t="s">
        <v>128</v>
      </c>
      <c r="C45" s="4" t="s">
        <v>575</v>
      </c>
      <c r="D45" s="4" t="s">
        <v>576</v>
      </c>
      <c r="E45" s="4" t="s">
        <v>575</v>
      </c>
      <c r="F45" s="4" t="s">
        <v>576</v>
      </c>
      <c r="G45" s="4" t="s">
        <v>577</v>
      </c>
      <c r="H45" s="4" t="s">
        <v>1271</v>
      </c>
      <c r="I45" s="4" t="s">
        <v>578</v>
      </c>
      <c r="J45" s="4" t="s">
        <v>579</v>
      </c>
      <c r="K45" s="4" t="s">
        <v>433</v>
      </c>
      <c r="L45" s="4" t="s">
        <v>661</v>
      </c>
    </row>
    <row r="46" spans="1:12">
      <c r="A46" s="4">
        <v>45</v>
      </c>
      <c r="B46" s="4" t="s">
        <v>128</v>
      </c>
      <c r="C46" s="4" t="s">
        <v>575</v>
      </c>
      <c r="D46" s="4" t="s">
        <v>576</v>
      </c>
      <c r="E46" s="4" t="s">
        <v>575</v>
      </c>
      <c r="F46" s="4" t="s">
        <v>576</v>
      </c>
      <c r="G46" s="4" t="s">
        <v>577</v>
      </c>
      <c r="H46" s="4" t="s">
        <v>1271</v>
      </c>
      <c r="I46" s="4" t="s">
        <v>578</v>
      </c>
      <c r="J46" s="4" t="s">
        <v>579</v>
      </c>
      <c r="K46" s="4" t="s">
        <v>386</v>
      </c>
      <c r="L46" s="4" t="s">
        <v>661</v>
      </c>
    </row>
    <row r="47" spans="1:12">
      <c r="A47" s="4">
        <v>46</v>
      </c>
      <c r="B47" s="4" t="s">
        <v>128</v>
      </c>
      <c r="C47" s="4" t="s">
        <v>380</v>
      </c>
      <c r="D47" s="4" t="s">
        <v>381</v>
      </c>
      <c r="E47" s="4" t="s">
        <v>380</v>
      </c>
      <c r="F47" s="4" t="s">
        <v>381</v>
      </c>
      <c r="G47" s="4" t="s">
        <v>613</v>
      </c>
      <c r="H47" s="4" t="s">
        <v>1272</v>
      </c>
      <c r="I47" s="4" t="s">
        <v>614</v>
      </c>
      <c r="J47" s="4" t="s">
        <v>385</v>
      </c>
      <c r="K47" s="4" t="s">
        <v>386</v>
      </c>
      <c r="L47" s="4" t="s">
        <v>661</v>
      </c>
    </row>
    <row r="48" spans="1:12">
      <c r="A48" s="4">
        <v>47</v>
      </c>
      <c r="B48" s="4" t="s">
        <v>128</v>
      </c>
      <c r="C48" s="4" t="s">
        <v>608</v>
      </c>
      <c r="D48" s="4" t="s">
        <v>609</v>
      </c>
      <c r="E48" s="4" t="s">
        <v>608</v>
      </c>
      <c r="F48" s="4" t="s">
        <v>609</v>
      </c>
      <c r="G48" s="4" t="s">
        <v>610</v>
      </c>
      <c r="H48" s="4" t="s">
        <v>1273</v>
      </c>
      <c r="I48" s="4" t="s">
        <v>611</v>
      </c>
      <c r="J48" s="4" t="s">
        <v>612</v>
      </c>
      <c r="K48" s="4" t="s">
        <v>386</v>
      </c>
      <c r="L48" s="4" t="s">
        <v>661</v>
      </c>
    </row>
    <row r="49" spans="1:12">
      <c r="A49" s="4">
        <v>48</v>
      </c>
      <c r="B49" s="4" t="s">
        <v>128</v>
      </c>
      <c r="C49" s="4" t="s">
        <v>422</v>
      </c>
      <c r="D49" s="4" t="s">
        <v>423</v>
      </c>
      <c r="E49" s="4" t="s">
        <v>422</v>
      </c>
      <c r="F49" s="4" t="s">
        <v>423</v>
      </c>
      <c r="G49" s="4" t="s">
        <v>615</v>
      </c>
      <c r="H49" s="4" t="s">
        <v>1274</v>
      </c>
      <c r="I49" s="4" t="s">
        <v>616</v>
      </c>
      <c r="J49" s="4" t="s">
        <v>426</v>
      </c>
      <c r="K49" s="4" t="s">
        <v>386</v>
      </c>
      <c r="L49" s="4" t="s">
        <v>661</v>
      </c>
    </row>
    <row r="50" spans="1:12">
      <c r="A50" s="4">
        <v>49</v>
      </c>
      <c r="B50" s="4" t="s">
        <v>128</v>
      </c>
      <c r="C50" s="4" t="s">
        <v>399</v>
      </c>
      <c r="D50" s="4" t="s">
        <v>400</v>
      </c>
      <c r="E50" s="4" t="s">
        <v>399</v>
      </c>
      <c r="F50" s="4" t="s">
        <v>400</v>
      </c>
      <c r="G50" s="4" t="s">
        <v>580</v>
      </c>
      <c r="H50" s="4" t="s">
        <v>581</v>
      </c>
      <c r="I50" s="4" t="s">
        <v>582</v>
      </c>
      <c r="J50" s="4" t="s">
        <v>401</v>
      </c>
      <c r="K50" s="4" t="s">
        <v>386</v>
      </c>
      <c r="L50" s="4" t="s">
        <v>661</v>
      </c>
    </row>
    <row r="51" spans="1:12">
      <c r="A51" s="4">
        <v>50</v>
      </c>
      <c r="B51" s="4" t="s">
        <v>128</v>
      </c>
      <c r="C51" s="4" t="s">
        <v>437</v>
      </c>
      <c r="D51" s="4" t="s">
        <v>438</v>
      </c>
      <c r="E51" s="4" t="s">
        <v>439</v>
      </c>
      <c r="F51" s="4" t="s">
        <v>440</v>
      </c>
      <c r="G51" s="4" t="s">
        <v>1275</v>
      </c>
      <c r="H51" s="4" t="s">
        <v>1276</v>
      </c>
      <c r="I51" s="4" t="s">
        <v>1277</v>
      </c>
      <c r="J51" s="4" t="s">
        <v>443</v>
      </c>
      <c r="K51" s="4" t="s">
        <v>434</v>
      </c>
      <c r="L51" s="4" t="s">
        <v>661</v>
      </c>
    </row>
    <row r="52" spans="1:12">
      <c r="A52" s="4">
        <v>51</v>
      </c>
      <c r="B52" s="4" t="s">
        <v>128</v>
      </c>
      <c r="C52" s="4" t="s">
        <v>422</v>
      </c>
      <c r="D52" s="4" t="s">
        <v>423</v>
      </c>
      <c r="E52" s="4" t="s">
        <v>422</v>
      </c>
      <c r="F52" s="4" t="s">
        <v>423</v>
      </c>
      <c r="G52" s="4" t="s">
        <v>617</v>
      </c>
      <c r="H52" s="4" t="s">
        <v>1278</v>
      </c>
      <c r="I52" s="4" t="s">
        <v>618</v>
      </c>
      <c r="J52" s="4" t="s">
        <v>426</v>
      </c>
      <c r="K52" s="4" t="s">
        <v>386</v>
      </c>
      <c r="L52" s="4" t="s">
        <v>661</v>
      </c>
    </row>
    <row r="53" spans="1:12">
      <c r="A53" s="4">
        <v>52</v>
      </c>
      <c r="B53" s="4" t="s">
        <v>128</v>
      </c>
      <c r="C53" s="4" t="s">
        <v>387</v>
      </c>
      <c r="D53" s="4" t="s">
        <v>388</v>
      </c>
      <c r="E53" s="4" t="s">
        <v>389</v>
      </c>
      <c r="F53" s="4" t="s">
        <v>390</v>
      </c>
      <c r="G53" s="4" t="s">
        <v>583</v>
      </c>
      <c r="H53" s="4" t="s">
        <v>584</v>
      </c>
      <c r="I53" s="4" t="s">
        <v>585</v>
      </c>
      <c r="J53" s="4" t="s">
        <v>391</v>
      </c>
      <c r="K53" s="4" t="s">
        <v>386</v>
      </c>
      <c r="L53" s="4" t="s">
        <v>661</v>
      </c>
    </row>
    <row r="54" spans="1:12">
      <c r="A54" s="4">
        <v>53</v>
      </c>
      <c r="B54" s="4" t="s">
        <v>128</v>
      </c>
      <c r="C54" s="4" t="s">
        <v>422</v>
      </c>
      <c r="D54" s="4" t="s">
        <v>423</v>
      </c>
      <c r="E54" s="4" t="s">
        <v>422</v>
      </c>
      <c r="F54" s="4" t="s">
        <v>423</v>
      </c>
      <c r="G54" s="4" t="s">
        <v>619</v>
      </c>
      <c r="H54" s="4" t="s">
        <v>1279</v>
      </c>
      <c r="I54" s="4" t="s">
        <v>620</v>
      </c>
      <c r="J54" s="4" t="s">
        <v>426</v>
      </c>
      <c r="K54" s="4" t="s">
        <v>386</v>
      </c>
      <c r="L54" s="4" t="s">
        <v>661</v>
      </c>
    </row>
    <row r="55" spans="1:12">
      <c r="A55" s="4">
        <v>54</v>
      </c>
      <c r="B55" s="4" t="s">
        <v>128</v>
      </c>
      <c r="C55" s="4" t="s">
        <v>586</v>
      </c>
      <c r="D55" s="4" t="s">
        <v>587</v>
      </c>
      <c r="E55" s="4" t="s">
        <v>588</v>
      </c>
      <c r="F55" s="4" t="s">
        <v>589</v>
      </c>
      <c r="G55" s="4" t="s">
        <v>590</v>
      </c>
      <c r="H55" s="4" t="s">
        <v>591</v>
      </c>
      <c r="I55" s="4" t="s">
        <v>592</v>
      </c>
      <c r="J55" s="4" t="s">
        <v>421</v>
      </c>
      <c r="K55" s="4" t="s">
        <v>593</v>
      </c>
      <c r="L55" s="4" t="s">
        <v>661</v>
      </c>
    </row>
    <row r="56" spans="1:12">
      <c r="A56" s="4">
        <v>55</v>
      </c>
      <c r="B56" s="4" t="s">
        <v>128</v>
      </c>
      <c r="C56" s="4" t="s">
        <v>528</v>
      </c>
      <c r="D56" s="4" t="s">
        <v>529</v>
      </c>
      <c r="E56" s="4" t="s">
        <v>528</v>
      </c>
      <c r="F56" s="4" t="s">
        <v>529</v>
      </c>
      <c r="G56" s="4" t="s">
        <v>594</v>
      </c>
      <c r="H56" s="4" t="s">
        <v>595</v>
      </c>
      <c r="I56" s="4" t="s">
        <v>596</v>
      </c>
      <c r="J56" s="4" t="s">
        <v>533</v>
      </c>
      <c r="K56" s="4" t="s">
        <v>597</v>
      </c>
      <c r="L56" s="4" t="s">
        <v>661</v>
      </c>
    </row>
    <row r="57" spans="1:12">
      <c r="A57" s="4">
        <v>56</v>
      </c>
      <c r="B57" s="4" t="s">
        <v>128</v>
      </c>
      <c r="C57" s="4" t="s">
        <v>387</v>
      </c>
      <c r="D57" s="4" t="s">
        <v>388</v>
      </c>
      <c r="E57" s="4" t="s">
        <v>389</v>
      </c>
      <c r="F57" s="4" t="s">
        <v>390</v>
      </c>
      <c r="G57" s="4" t="s">
        <v>598</v>
      </c>
      <c r="H57" s="4" t="s">
        <v>599</v>
      </c>
      <c r="I57" s="4" t="s">
        <v>600</v>
      </c>
      <c r="J57" s="4" t="s">
        <v>391</v>
      </c>
      <c r="K57" s="4" t="s">
        <v>386</v>
      </c>
      <c r="L57" s="4" t="s">
        <v>661</v>
      </c>
    </row>
    <row r="58" spans="1:12">
      <c r="A58" s="4">
        <v>57</v>
      </c>
      <c r="B58" s="4" t="s">
        <v>128</v>
      </c>
      <c r="C58" s="4" t="s">
        <v>422</v>
      </c>
      <c r="D58" s="4" t="s">
        <v>423</v>
      </c>
      <c r="E58" s="4" t="s">
        <v>422</v>
      </c>
      <c r="F58" s="4" t="s">
        <v>423</v>
      </c>
      <c r="G58" s="4" t="s">
        <v>601</v>
      </c>
      <c r="H58" s="4" t="s">
        <v>602</v>
      </c>
      <c r="I58" s="4" t="s">
        <v>603</v>
      </c>
      <c r="J58" s="4" t="s">
        <v>604</v>
      </c>
      <c r="K58" s="4" t="s">
        <v>386</v>
      </c>
      <c r="L58" s="4" t="s">
        <v>661</v>
      </c>
    </row>
    <row r="59" spans="1:12">
      <c r="A59" s="4">
        <v>58</v>
      </c>
      <c r="B59" s="4" t="s">
        <v>128</v>
      </c>
      <c r="C59" s="4" t="s">
        <v>437</v>
      </c>
      <c r="D59" s="4" t="s">
        <v>438</v>
      </c>
      <c r="E59" s="4" t="s">
        <v>523</v>
      </c>
      <c r="F59" s="4" t="s">
        <v>524</v>
      </c>
      <c r="G59" s="4" t="s">
        <v>605</v>
      </c>
      <c r="H59" s="4" t="s">
        <v>606</v>
      </c>
      <c r="I59" s="4" t="s">
        <v>607</v>
      </c>
      <c r="J59" s="4" t="s">
        <v>401</v>
      </c>
      <c r="K59" s="4" t="s">
        <v>386</v>
      </c>
      <c r="L59" s="4" t="s">
        <v>661</v>
      </c>
    </row>
    <row r="60" spans="1:12">
      <c r="A60" s="4">
        <v>59</v>
      </c>
      <c r="B60" s="4" t="s">
        <v>128</v>
      </c>
      <c r="C60" s="4" t="s">
        <v>331</v>
      </c>
      <c r="D60" s="4" t="s">
        <v>331</v>
      </c>
      <c r="E60" s="4" t="s">
        <v>331</v>
      </c>
      <c r="F60" s="4" t="s">
        <v>331</v>
      </c>
      <c r="G60" s="4" t="s">
        <v>635</v>
      </c>
      <c r="H60" s="4" t="s">
        <v>636</v>
      </c>
      <c r="I60" s="4" t="s">
        <v>637</v>
      </c>
      <c r="J60" s="4" t="s">
        <v>638</v>
      </c>
      <c r="K60" s="4" t="s">
        <v>386</v>
      </c>
      <c r="L60" s="4" t="s">
        <v>661</v>
      </c>
    </row>
    <row r="61" spans="1:12">
      <c r="A61" s="4">
        <v>60</v>
      </c>
      <c r="B61" s="4" t="s">
        <v>128</v>
      </c>
      <c r="C61" s="4" t="s">
        <v>399</v>
      </c>
      <c r="D61" s="4" t="s">
        <v>400</v>
      </c>
      <c r="E61" s="4" t="s">
        <v>399</v>
      </c>
      <c r="F61" s="4" t="s">
        <v>400</v>
      </c>
      <c r="G61" s="4" t="s">
        <v>639</v>
      </c>
      <c r="H61" s="4" t="s">
        <v>640</v>
      </c>
      <c r="I61" s="4" t="s">
        <v>641</v>
      </c>
      <c r="J61" s="4" t="s">
        <v>642</v>
      </c>
      <c r="K61" s="4" t="s">
        <v>386</v>
      </c>
      <c r="L61" s="4" t="s">
        <v>661</v>
      </c>
    </row>
    <row r="62" spans="1:12">
      <c r="A62" s="4">
        <v>61</v>
      </c>
      <c r="B62" s="4" t="s">
        <v>128</v>
      </c>
      <c r="C62" s="4" t="s">
        <v>399</v>
      </c>
      <c r="D62" s="4" t="s">
        <v>400</v>
      </c>
      <c r="E62" s="4" t="s">
        <v>399</v>
      </c>
      <c r="F62" s="4" t="s">
        <v>400</v>
      </c>
      <c r="G62" s="4" t="s">
        <v>402</v>
      </c>
      <c r="H62" s="4" t="s">
        <v>1280</v>
      </c>
      <c r="I62" s="4" t="s">
        <v>403</v>
      </c>
      <c r="J62" s="4" t="s">
        <v>404</v>
      </c>
      <c r="K62" s="4" t="s">
        <v>386</v>
      </c>
      <c r="L62" s="4" t="s">
        <v>661</v>
      </c>
    </row>
    <row r="63" spans="1:12">
      <c r="A63" s="4">
        <v>62</v>
      </c>
      <c r="B63" s="4" t="s">
        <v>128</v>
      </c>
      <c r="C63" s="4" t="s">
        <v>575</v>
      </c>
      <c r="D63" s="4" t="s">
        <v>576</v>
      </c>
      <c r="E63" s="4" t="s">
        <v>575</v>
      </c>
      <c r="F63" s="4" t="s">
        <v>576</v>
      </c>
      <c r="G63" s="4" t="s">
        <v>643</v>
      </c>
      <c r="H63" s="4" t="s">
        <v>1281</v>
      </c>
      <c r="I63" s="4" t="s">
        <v>644</v>
      </c>
      <c r="J63" s="4" t="s">
        <v>404</v>
      </c>
      <c r="K63" s="4" t="s">
        <v>386</v>
      </c>
      <c r="L63" s="4" t="s">
        <v>661</v>
      </c>
    </row>
    <row r="64" spans="1:12">
      <c r="A64" s="4">
        <v>63</v>
      </c>
      <c r="B64" s="4" t="s">
        <v>128</v>
      </c>
      <c r="C64" s="4" t="s">
        <v>528</v>
      </c>
      <c r="D64" s="4" t="s">
        <v>529</v>
      </c>
      <c r="E64" s="4" t="s">
        <v>528</v>
      </c>
      <c r="F64" s="4" t="s">
        <v>529</v>
      </c>
      <c r="G64" s="4" t="s">
        <v>645</v>
      </c>
      <c r="H64" s="4" t="s">
        <v>1282</v>
      </c>
      <c r="I64" s="4" t="s">
        <v>646</v>
      </c>
      <c r="J64" s="4" t="s">
        <v>647</v>
      </c>
      <c r="K64" s="4" t="s">
        <v>433</v>
      </c>
      <c r="L64" s="4" t="s">
        <v>661</v>
      </c>
    </row>
    <row r="65" spans="1:12">
      <c r="A65" s="4">
        <v>64</v>
      </c>
      <c r="B65" s="4" t="s">
        <v>128</v>
      </c>
      <c r="C65" s="4" t="s">
        <v>437</v>
      </c>
      <c r="D65" s="4" t="s">
        <v>438</v>
      </c>
      <c r="E65" s="4" t="s">
        <v>439</v>
      </c>
      <c r="F65" s="4" t="s">
        <v>440</v>
      </c>
      <c r="G65" s="4" t="s">
        <v>648</v>
      </c>
      <c r="H65" s="4" t="s">
        <v>649</v>
      </c>
      <c r="I65" s="4" t="s">
        <v>539</v>
      </c>
      <c r="J65" s="4" t="s">
        <v>650</v>
      </c>
      <c r="K65" s="4" t="s">
        <v>434</v>
      </c>
      <c r="L65" s="4" t="s">
        <v>661</v>
      </c>
    </row>
    <row r="66" spans="1:12">
      <c r="A66" s="4">
        <v>65</v>
      </c>
      <c r="B66" s="4" t="s">
        <v>128</v>
      </c>
      <c r="C66" s="4" t="s">
        <v>437</v>
      </c>
      <c r="D66" s="4" t="s">
        <v>438</v>
      </c>
      <c r="E66" s="4" t="s">
        <v>439</v>
      </c>
      <c r="F66" s="4" t="s">
        <v>440</v>
      </c>
      <c r="G66" s="4" t="s">
        <v>648</v>
      </c>
      <c r="H66" s="4" t="s">
        <v>649</v>
      </c>
      <c r="I66" s="4" t="s">
        <v>539</v>
      </c>
      <c r="J66" s="4" t="s">
        <v>650</v>
      </c>
      <c r="K66" s="4" t="s">
        <v>433</v>
      </c>
      <c r="L66" s="4" t="s">
        <v>661</v>
      </c>
    </row>
    <row r="67" spans="1:12">
      <c r="A67" s="4">
        <v>66</v>
      </c>
      <c r="B67" s="4" t="s">
        <v>128</v>
      </c>
      <c r="C67" s="4" t="s">
        <v>331</v>
      </c>
      <c r="D67" s="4" t="s">
        <v>331</v>
      </c>
      <c r="E67" s="4" t="s">
        <v>331</v>
      </c>
      <c r="F67" s="4" t="s">
        <v>331</v>
      </c>
      <c r="G67" s="4" t="s">
        <v>651</v>
      </c>
      <c r="H67" s="4" t="s">
        <v>652</v>
      </c>
      <c r="I67" s="4" t="s">
        <v>545</v>
      </c>
      <c r="J67" s="4" t="s">
        <v>653</v>
      </c>
      <c r="K67" s="4" t="s">
        <v>386</v>
      </c>
      <c r="L67" s="4" t="s">
        <v>661</v>
      </c>
    </row>
    <row r="68" spans="1:12">
      <c r="A68" s="4">
        <v>67</v>
      </c>
      <c r="B68" s="4" t="s">
        <v>128</v>
      </c>
      <c r="C68" s="4" t="s">
        <v>399</v>
      </c>
      <c r="D68" s="4" t="s">
        <v>400</v>
      </c>
      <c r="E68" s="4" t="s">
        <v>399</v>
      </c>
      <c r="F68" s="4" t="s">
        <v>400</v>
      </c>
      <c r="G68" s="4" t="s">
        <v>654</v>
      </c>
      <c r="H68" s="4" t="s">
        <v>1283</v>
      </c>
      <c r="I68" s="4" t="s">
        <v>655</v>
      </c>
      <c r="J68" s="4" t="s">
        <v>656</v>
      </c>
      <c r="K68" s="4" t="s">
        <v>386</v>
      </c>
      <c r="L68" s="4" t="s">
        <v>661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32"/>
  <sheetViews>
    <sheetView showGridLines="0" zoomScaleNormal="100" workbookViewId="0"/>
  </sheetViews>
  <sheetFormatPr defaultRowHeight="11.25"/>
  <sheetData>
    <row r="1" spans="1:4">
      <c r="A1" t="s">
        <v>216</v>
      </c>
      <c r="B1" t="s">
        <v>213</v>
      </c>
      <c r="C1" t="s">
        <v>214</v>
      </c>
      <c r="D1" t="s">
        <v>215</v>
      </c>
    </row>
    <row r="2" spans="1:4">
      <c r="A2">
        <v>1</v>
      </c>
      <c r="B2" t="s">
        <v>387</v>
      </c>
      <c r="C2" t="s">
        <v>387</v>
      </c>
      <c r="D2" t="s">
        <v>388</v>
      </c>
    </row>
    <row r="3" spans="1:4">
      <c r="A3">
        <v>2</v>
      </c>
      <c r="B3" t="s">
        <v>387</v>
      </c>
      <c r="C3" t="s">
        <v>389</v>
      </c>
      <c r="D3" t="s">
        <v>390</v>
      </c>
    </row>
    <row r="4" spans="1:4">
      <c r="A4">
        <v>3</v>
      </c>
      <c r="B4" t="s">
        <v>387</v>
      </c>
      <c r="C4" t="s">
        <v>662</v>
      </c>
      <c r="D4" t="s">
        <v>663</v>
      </c>
    </row>
    <row r="5" spans="1:4">
      <c r="A5">
        <v>4</v>
      </c>
      <c r="B5" t="s">
        <v>387</v>
      </c>
      <c r="C5" t="s">
        <v>664</v>
      </c>
      <c r="D5" t="s">
        <v>665</v>
      </c>
    </row>
    <row r="6" spans="1:4">
      <c r="A6">
        <v>5</v>
      </c>
      <c r="B6" t="s">
        <v>387</v>
      </c>
      <c r="C6" t="s">
        <v>666</v>
      </c>
      <c r="D6" t="s">
        <v>667</v>
      </c>
    </row>
    <row r="7" spans="1:4">
      <c r="A7">
        <v>6</v>
      </c>
      <c r="B7" t="s">
        <v>387</v>
      </c>
      <c r="C7" t="s">
        <v>668</v>
      </c>
      <c r="D7" t="s">
        <v>669</v>
      </c>
    </row>
    <row r="8" spans="1:4">
      <c r="A8">
        <v>7</v>
      </c>
      <c r="B8" t="s">
        <v>387</v>
      </c>
      <c r="C8" t="s">
        <v>670</v>
      </c>
      <c r="D8" t="s">
        <v>671</v>
      </c>
    </row>
    <row r="9" spans="1:4">
      <c r="A9">
        <v>8</v>
      </c>
      <c r="B9" t="s">
        <v>387</v>
      </c>
      <c r="C9" t="s">
        <v>672</v>
      </c>
      <c r="D9" t="s">
        <v>673</v>
      </c>
    </row>
    <row r="10" spans="1:4">
      <c r="A10">
        <v>9</v>
      </c>
      <c r="B10" t="s">
        <v>387</v>
      </c>
      <c r="C10" t="s">
        <v>674</v>
      </c>
      <c r="D10" t="s">
        <v>675</v>
      </c>
    </row>
    <row r="11" spans="1:4">
      <c r="A11">
        <v>10</v>
      </c>
      <c r="B11" t="s">
        <v>567</v>
      </c>
      <c r="C11" t="s">
        <v>567</v>
      </c>
      <c r="D11" t="s">
        <v>568</v>
      </c>
    </row>
    <row r="12" spans="1:4">
      <c r="A12">
        <v>11</v>
      </c>
      <c r="B12" t="s">
        <v>567</v>
      </c>
      <c r="C12" t="s">
        <v>676</v>
      </c>
      <c r="D12" t="s">
        <v>677</v>
      </c>
    </row>
    <row r="13" spans="1:4">
      <c r="A13">
        <v>12</v>
      </c>
      <c r="B13" t="s">
        <v>567</v>
      </c>
      <c r="C13" t="s">
        <v>678</v>
      </c>
      <c r="D13" t="s">
        <v>679</v>
      </c>
    </row>
    <row r="14" spans="1:4">
      <c r="A14">
        <v>13</v>
      </c>
      <c r="B14" t="s">
        <v>567</v>
      </c>
      <c r="C14" t="s">
        <v>680</v>
      </c>
      <c r="D14" t="s">
        <v>681</v>
      </c>
    </row>
    <row r="15" spans="1:4">
      <c r="A15">
        <v>14</v>
      </c>
      <c r="B15" t="s">
        <v>567</v>
      </c>
      <c r="C15" t="s">
        <v>682</v>
      </c>
      <c r="D15" t="s">
        <v>683</v>
      </c>
    </row>
    <row r="16" spans="1:4">
      <c r="A16">
        <v>15</v>
      </c>
      <c r="B16" t="s">
        <v>567</v>
      </c>
      <c r="C16" t="s">
        <v>684</v>
      </c>
      <c r="D16" t="s">
        <v>685</v>
      </c>
    </row>
    <row r="17" spans="1:4">
      <c r="A17">
        <v>16</v>
      </c>
      <c r="B17" t="s">
        <v>567</v>
      </c>
      <c r="C17" t="s">
        <v>686</v>
      </c>
      <c r="D17" t="s">
        <v>687</v>
      </c>
    </row>
    <row r="18" spans="1:4">
      <c r="A18">
        <v>17</v>
      </c>
      <c r="B18" t="s">
        <v>567</v>
      </c>
      <c r="C18" t="s">
        <v>688</v>
      </c>
      <c r="D18" t="s">
        <v>689</v>
      </c>
    </row>
    <row r="19" spans="1:4">
      <c r="A19">
        <v>18</v>
      </c>
      <c r="B19" t="s">
        <v>567</v>
      </c>
      <c r="C19" t="s">
        <v>690</v>
      </c>
      <c r="D19" t="s">
        <v>691</v>
      </c>
    </row>
    <row r="20" spans="1:4">
      <c r="A20">
        <v>19</v>
      </c>
      <c r="B20" t="s">
        <v>567</v>
      </c>
      <c r="C20" t="s">
        <v>569</v>
      </c>
      <c r="D20" t="s">
        <v>570</v>
      </c>
    </row>
    <row r="21" spans="1:4">
      <c r="A21">
        <v>20</v>
      </c>
      <c r="B21" t="s">
        <v>567</v>
      </c>
      <c r="C21" t="s">
        <v>692</v>
      </c>
      <c r="D21" t="s">
        <v>693</v>
      </c>
    </row>
    <row r="22" spans="1:4">
      <c r="A22">
        <v>21</v>
      </c>
      <c r="B22" t="s">
        <v>567</v>
      </c>
      <c r="C22" t="s">
        <v>694</v>
      </c>
      <c r="D22" t="s">
        <v>695</v>
      </c>
    </row>
    <row r="23" spans="1:4">
      <c r="A23">
        <v>22</v>
      </c>
      <c r="B23" t="s">
        <v>500</v>
      </c>
      <c r="C23" t="s">
        <v>696</v>
      </c>
      <c r="D23" t="s">
        <v>697</v>
      </c>
    </row>
    <row r="24" spans="1:4">
      <c r="A24">
        <v>23</v>
      </c>
      <c r="B24" t="s">
        <v>500</v>
      </c>
      <c r="C24" t="s">
        <v>500</v>
      </c>
      <c r="D24" t="s">
        <v>501</v>
      </c>
    </row>
    <row r="25" spans="1:4">
      <c r="A25">
        <v>24</v>
      </c>
      <c r="B25" t="s">
        <v>500</v>
      </c>
      <c r="C25" t="s">
        <v>698</v>
      </c>
      <c r="D25" t="s">
        <v>699</v>
      </c>
    </row>
    <row r="26" spans="1:4">
      <c r="A26">
        <v>25</v>
      </c>
      <c r="B26" t="s">
        <v>500</v>
      </c>
      <c r="C26" t="s">
        <v>700</v>
      </c>
      <c r="D26" t="s">
        <v>701</v>
      </c>
    </row>
    <row r="27" spans="1:4">
      <c r="A27">
        <v>26</v>
      </c>
      <c r="B27" t="s">
        <v>500</v>
      </c>
      <c r="C27" t="s">
        <v>702</v>
      </c>
      <c r="D27" t="s">
        <v>703</v>
      </c>
    </row>
    <row r="28" spans="1:4">
      <c r="A28">
        <v>27</v>
      </c>
      <c r="B28" t="s">
        <v>500</v>
      </c>
      <c r="C28" t="s">
        <v>704</v>
      </c>
      <c r="D28" t="s">
        <v>705</v>
      </c>
    </row>
    <row r="29" spans="1:4">
      <c r="A29">
        <v>28</v>
      </c>
      <c r="B29" t="s">
        <v>500</v>
      </c>
      <c r="C29" t="s">
        <v>706</v>
      </c>
      <c r="D29" t="s">
        <v>707</v>
      </c>
    </row>
    <row r="30" spans="1:4">
      <c r="A30">
        <v>29</v>
      </c>
      <c r="B30" t="s">
        <v>500</v>
      </c>
      <c r="C30" t="s">
        <v>502</v>
      </c>
      <c r="D30" t="s">
        <v>503</v>
      </c>
    </row>
    <row r="31" spans="1:4">
      <c r="A31">
        <v>30</v>
      </c>
      <c r="B31" t="s">
        <v>500</v>
      </c>
      <c r="C31" t="s">
        <v>708</v>
      </c>
      <c r="D31" t="s">
        <v>709</v>
      </c>
    </row>
    <row r="32" spans="1:4">
      <c r="A32">
        <v>31</v>
      </c>
      <c r="B32" t="s">
        <v>500</v>
      </c>
      <c r="C32" t="s">
        <v>710</v>
      </c>
      <c r="D32" t="s">
        <v>711</v>
      </c>
    </row>
    <row r="33" spans="1:4">
      <c r="A33">
        <v>32</v>
      </c>
      <c r="B33" t="s">
        <v>500</v>
      </c>
      <c r="C33" t="s">
        <v>712</v>
      </c>
      <c r="D33" t="s">
        <v>713</v>
      </c>
    </row>
    <row r="34" spans="1:4">
      <c r="A34">
        <v>33</v>
      </c>
      <c r="B34" t="s">
        <v>500</v>
      </c>
      <c r="C34" t="s">
        <v>714</v>
      </c>
      <c r="D34" t="s">
        <v>715</v>
      </c>
    </row>
    <row r="35" spans="1:4">
      <c r="A35">
        <v>34</v>
      </c>
      <c r="B35" t="s">
        <v>476</v>
      </c>
      <c r="C35" t="s">
        <v>476</v>
      </c>
      <c r="D35" t="s">
        <v>477</v>
      </c>
    </row>
    <row r="36" spans="1:4">
      <c r="A36">
        <v>35</v>
      </c>
      <c r="B36" t="s">
        <v>476</v>
      </c>
      <c r="C36" t="s">
        <v>478</v>
      </c>
      <c r="D36" t="s">
        <v>479</v>
      </c>
    </row>
    <row r="37" spans="1:4">
      <c r="A37">
        <v>36</v>
      </c>
      <c r="B37" t="s">
        <v>476</v>
      </c>
      <c r="C37" t="s">
        <v>716</v>
      </c>
      <c r="D37" t="s">
        <v>717</v>
      </c>
    </row>
    <row r="38" spans="1:4">
      <c r="A38">
        <v>37</v>
      </c>
      <c r="B38" t="s">
        <v>476</v>
      </c>
      <c r="C38" t="s">
        <v>718</v>
      </c>
      <c r="D38" t="s">
        <v>719</v>
      </c>
    </row>
    <row r="39" spans="1:4">
      <c r="A39">
        <v>38</v>
      </c>
      <c r="B39" t="s">
        <v>476</v>
      </c>
      <c r="C39" t="s">
        <v>720</v>
      </c>
      <c r="D39" t="s">
        <v>721</v>
      </c>
    </row>
    <row r="40" spans="1:4">
      <c r="A40">
        <v>39</v>
      </c>
      <c r="B40" t="s">
        <v>476</v>
      </c>
      <c r="C40" t="s">
        <v>722</v>
      </c>
      <c r="D40" t="s">
        <v>723</v>
      </c>
    </row>
    <row r="41" spans="1:4">
      <c r="A41">
        <v>40</v>
      </c>
      <c r="B41" t="s">
        <v>476</v>
      </c>
      <c r="C41" t="s">
        <v>724</v>
      </c>
      <c r="D41" t="s">
        <v>725</v>
      </c>
    </row>
    <row r="42" spans="1:4">
      <c r="A42">
        <v>41</v>
      </c>
      <c r="B42" t="s">
        <v>476</v>
      </c>
      <c r="C42" t="s">
        <v>726</v>
      </c>
      <c r="D42" t="s">
        <v>727</v>
      </c>
    </row>
    <row r="43" spans="1:4">
      <c r="A43">
        <v>42</v>
      </c>
      <c r="B43" t="s">
        <v>476</v>
      </c>
      <c r="C43" t="s">
        <v>728</v>
      </c>
      <c r="D43" t="s">
        <v>729</v>
      </c>
    </row>
    <row r="44" spans="1:4">
      <c r="A44">
        <v>43</v>
      </c>
      <c r="B44" t="s">
        <v>730</v>
      </c>
      <c r="C44" t="s">
        <v>732</v>
      </c>
      <c r="D44" t="s">
        <v>733</v>
      </c>
    </row>
    <row r="45" spans="1:4">
      <c r="A45">
        <v>44</v>
      </c>
      <c r="B45" t="s">
        <v>730</v>
      </c>
      <c r="C45" t="s">
        <v>734</v>
      </c>
      <c r="D45" t="s">
        <v>735</v>
      </c>
    </row>
    <row r="46" spans="1:4">
      <c r="A46">
        <v>45</v>
      </c>
      <c r="B46" t="s">
        <v>730</v>
      </c>
      <c r="C46" t="s">
        <v>736</v>
      </c>
      <c r="D46" t="s">
        <v>737</v>
      </c>
    </row>
    <row r="47" spans="1:4">
      <c r="A47">
        <v>46</v>
      </c>
      <c r="B47" t="s">
        <v>730</v>
      </c>
      <c r="C47" t="s">
        <v>730</v>
      </c>
      <c r="D47" t="s">
        <v>731</v>
      </c>
    </row>
    <row r="48" spans="1:4">
      <c r="A48">
        <v>47</v>
      </c>
      <c r="B48" t="s">
        <v>730</v>
      </c>
      <c r="C48" t="s">
        <v>738</v>
      </c>
      <c r="D48" t="s">
        <v>739</v>
      </c>
    </row>
    <row r="49" spans="1:4">
      <c r="A49">
        <v>48</v>
      </c>
      <c r="B49" t="s">
        <v>730</v>
      </c>
      <c r="C49" t="s">
        <v>740</v>
      </c>
      <c r="D49" t="s">
        <v>741</v>
      </c>
    </row>
    <row r="50" spans="1:4">
      <c r="A50">
        <v>49</v>
      </c>
      <c r="B50" t="s">
        <v>730</v>
      </c>
      <c r="C50" t="s">
        <v>742</v>
      </c>
      <c r="D50" t="s">
        <v>743</v>
      </c>
    </row>
    <row r="51" spans="1:4">
      <c r="A51">
        <v>50</v>
      </c>
      <c r="B51" t="s">
        <v>730</v>
      </c>
      <c r="C51" t="s">
        <v>744</v>
      </c>
      <c r="D51" t="s">
        <v>745</v>
      </c>
    </row>
    <row r="52" spans="1:4">
      <c r="A52">
        <v>51</v>
      </c>
      <c r="B52" t="s">
        <v>730</v>
      </c>
      <c r="C52" t="s">
        <v>746</v>
      </c>
      <c r="D52" t="s">
        <v>747</v>
      </c>
    </row>
    <row r="53" spans="1:4">
      <c r="A53">
        <v>52</v>
      </c>
      <c r="B53" t="s">
        <v>730</v>
      </c>
      <c r="C53" t="s">
        <v>748</v>
      </c>
      <c r="D53" t="s">
        <v>749</v>
      </c>
    </row>
    <row r="54" spans="1:4">
      <c r="A54">
        <v>53</v>
      </c>
      <c r="B54" t="s">
        <v>730</v>
      </c>
      <c r="C54" t="s">
        <v>750</v>
      </c>
      <c r="D54" t="s">
        <v>751</v>
      </c>
    </row>
    <row r="55" spans="1:4">
      <c r="A55">
        <v>54</v>
      </c>
      <c r="B55" t="s">
        <v>730</v>
      </c>
      <c r="C55" t="s">
        <v>752</v>
      </c>
      <c r="D55" t="s">
        <v>753</v>
      </c>
    </row>
    <row r="56" spans="1:4">
      <c r="A56">
        <v>55</v>
      </c>
      <c r="B56" t="s">
        <v>730</v>
      </c>
      <c r="C56" t="s">
        <v>754</v>
      </c>
      <c r="D56" t="s">
        <v>755</v>
      </c>
    </row>
    <row r="57" spans="1:4">
      <c r="A57">
        <v>56</v>
      </c>
      <c r="B57" t="s">
        <v>730</v>
      </c>
      <c r="C57" t="s">
        <v>756</v>
      </c>
      <c r="D57" t="s">
        <v>757</v>
      </c>
    </row>
    <row r="58" spans="1:4">
      <c r="A58">
        <v>57</v>
      </c>
      <c r="B58" t="s">
        <v>730</v>
      </c>
      <c r="C58" t="s">
        <v>758</v>
      </c>
      <c r="D58" t="s">
        <v>759</v>
      </c>
    </row>
    <row r="59" spans="1:4">
      <c r="A59">
        <v>58</v>
      </c>
      <c r="B59" t="s">
        <v>760</v>
      </c>
      <c r="C59" t="s">
        <v>762</v>
      </c>
      <c r="D59" t="s">
        <v>763</v>
      </c>
    </row>
    <row r="60" spans="1:4">
      <c r="A60">
        <v>59</v>
      </c>
      <c r="B60" t="s">
        <v>760</v>
      </c>
      <c r="C60" t="s">
        <v>760</v>
      </c>
      <c r="D60" t="s">
        <v>761</v>
      </c>
    </row>
    <row r="61" spans="1:4">
      <c r="A61">
        <v>60</v>
      </c>
      <c r="B61" t="s">
        <v>760</v>
      </c>
      <c r="C61" t="s">
        <v>764</v>
      </c>
      <c r="D61" t="s">
        <v>765</v>
      </c>
    </row>
    <row r="62" spans="1:4">
      <c r="A62">
        <v>61</v>
      </c>
      <c r="B62" t="s">
        <v>760</v>
      </c>
      <c r="C62" t="s">
        <v>766</v>
      </c>
      <c r="D62" t="s">
        <v>767</v>
      </c>
    </row>
    <row r="63" spans="1:4">
      <c r="A63">
        <v>62</v>
      </c>
      <c r="B63" t="s">
        <v>760</v>
      </c>
      <c r="C63" t="s">
        <v>768</v>
      </c>
      <c r="D63" t="s">
        <v>769</v>
      </c>
    </row>
    <row r="64" spans="1:4">
      <c r="A64">
        <v>63</v>
      </c>
      <c r="B64" t="s">
        <v>760</v>
      </c>
      <c r="C64" t="s">
        <v>770</v>
      </c>
      <c r="D64" t="s">
        <v>771</v>
      </c>
    </row>
    <row r="65" spans="1:4">
      <c r="A65">
        <v>64</v>
      </c>
      <c r="B65" t="s">
        <v>760</v>
      </c>
      <c r="C65" t="s">
        <v>772</v>
      </c>
      <c r="D65" t="s">
        <v>773</v>
      </c>
    </row>
    <row r="66" spans="1:4">
      <c r="A66">
        <v>65</v>
      </c>
      <c r="B66" t="s">
        <v>760</v>
      </c>
      <c r="C66" t="s">
        <v>774</v>
      </c>
      <c r="D66" t="s">
        <v>775</v>
      </c>
    </row>
    <row r="67" spans="1:4">
      <c r="A67">
        <v>66</v>
      </c>
      <c r="B67" t="s">
        <v>760</v>
      </c>
      <c r="C67" t="s">
        <v>776</v>
      </c>
      <c r="D67" t="s">
        <v>777</v>
      </c>
    </row>
    <row r="68" spans="1:4">
      <c r="A68">
        <v>67</v>
      </c>
      <c r="B68" t="s">
        <v>760</v>
      </c>
      <c r="C68" t="s">
        <v>778</v>
      </c>
      <c r="D68" t="s">
        <v>779</v>
      </c>
    </row>
    <row r="69" spans="1:4">
      <c r="A69">
        <v>68</v>
      </c>
      <c r="B69" t="s">
        <v>760</v>
      </c>
      <c r="C69" t="s">
        <v>780</v>
      </c>
      <c r="D69" t="s">
        <v>781</v>
      </c>
    </row>
    <row r="70" spans="1:4">
      <c r="A70">
        <v>69</v>
      </c>
      <c r="B70" t="s">
        <v>760</v>
      </c>
      <c r="C70" t="s">
        <v>782</v>
      </c>
      <c r="D70" t="s">
        <v>783</v>
      </c>
    </row>
    <row r="71" spans="1:4">
      <c r="A71">
        <v>70</v>
      </c>
      <c r="B71" t="s">
        <v>760</v>
      </c>
      <c r="C71" t="s">
        <v>784</v>
      </c>
      <c r="D71" t="s">
        <v>785</v>
      </c>
    </row>
    <row r="72" spans="1:4">
      <c r="A72">
        <v>71</v>
      </c>
      <c r="B72" t="s">
        <v>760</v>
      </c>
      <c r="C72" t="s">
        <v>786</v>
      </c>
      <c r="D72" t="s">
        <v>787</v>
      </c>
    </row>
    <row r="73" spans="1:4">
      <c r="A73">
        <v>72</v>
      </c>
      <c r="B73" t="s">
        <v>788</v>
      </c>
      <c r="C73" t="s">
        <v>788</v>
      </c>
      <c r="D73" t="s">
        <v>789</v>
      </c>
    </row>
    <row r="74" spans="1:4">
      <c r="A74">
        <v>73</v>
      </c>
      <c r="B74" t="s">
        <v>586</v>
      </c>
      <c r="C74" t="s">
        <v>734</v>
      </c>
      <c r="D74" t="s">
        <v>790</v>
      </c>
    </row>
    <row r="75" spans="1:4">
      <c r="A75">
        <v>74</v>
      </c>
      <c r="B75" t="s">
        <v>586</v>
      </c>
      <c r="C75" t="s">
        <v>791</v>
      </c>
      <c r="D75" t="s">
        <v>792</v>
      </c>
    </row>
    <row r="76" spans="1:4">
      <c r="A76">
        <v>75</v>
      </c>
      <c r="B76" t="s">
        <v>586</v>
      </c>
      <c r="C76" t="s">
        <v>586</v>
      </c>
      <c r="D76" t="s">
        <v>587</v>
      </c>
    </row>
    <row r="77" spans="1:4">
      <c r="A77">
        <v>76</v>
      </c>
      <c r="B77" t="s">
        <v>586</v>
      </c>
      <c r="C77" t="s">
        <v>793</v>
      </c>
      <c r="D77" t="s">
        <v>794</v>
      </c>
    </row>
    <row r="78" spans="1:4">
      <c r="A78">
        <v>77</v>
      </c>
      <c r="B78" t="s">
        <v>586</v>
      </c>
      <c r="C78" t="s">
        <v>588</v>
      </c>
      <c r="D78" t="s">
        <v>589</v>
      </c>
    </row>
    <row r="79" spans="1:4">
      <c r="A79">
        <v>78</v>
      </c>
      <c r="B79" t="s">
        <v>586</v>
      </c>
      <c r="C79" t="s">
        <v>795</v>
      </c>
      <c r="D79" t="s">
        <v>796</v>
      </c>
    </row>
    <row r="80" spans="1:4">
      <c r="A80">
        <v>79</v>
      </c>
      <c r="B80" t="s">
        <v>586</v>
      </c>
      <c r="C80" t="s">
        <v>797</v>
      </c>
      <c r="D80" t="s">
        <v>798</v>
      </c>
    </row>
    <row r="81" spans="1:4">
      <c r="A81">
        <v>80</v>
      </c>
      <c r="B81" t="s">
        <v>586</v>
      </c>
      <c r="C81" t="s">
        <v>799</v>
      </c>
      <c r="D81" t="s">
        <v>800</v>
      </c>
    </row>
    <row r="82" spans="1:4">
      <c r="A82">
        <v>81</v>
      </c>
      <c r="B82" t="s">
        <v>586</v>
      </c>
      <c r="C82" t="s">
        <v>801</v>
      </c>
      <c r="D82" t="s">
        <v>802</v>
      </c>
    </row>
    <row r="83" spans="1:4">
      <c r="A83">
        <v>82</v>
      </c>
      <c r="B83" t="s">
        <v>586</v>
      </c>
      <c r="C83" t="s">
        <v>803</v>
      </c>
      <c r="D83" t="s">
        <v>804</v>
      </c>
    </row>
    <row r="84" spans="1:4">
      <c r="A84">
        <v>83</v>
      </c>
      <c r="B84" t="s">
        <v>586</v>
      </c>
      <c r="C84" t="s">
        <v>805</v>
      </c>
      <c r="D84" t="s">
        <v>806</v>
      </c>
    </row>
    <row r="85" spans="1:4">
      <c r="A85">
        <v>84</v>
      </c>
      <c r="B85" t="s">
        <v>586</v>
      </c>
      <c r="C85" t="s">
        <v>807</v>
      </c>
      <c r="D85" t="s">
        <v>808</v>
      </c>
    </row>
    <row r="86" spans="1:4">
      <c r="A86">
        <v>85</v>
      </c>
      <c r="B86" t="s">
        <v>586</v>
      </c>
      <c r="C86" t="s">
        <v>809</v>
      </c>
      <c r="D86" t="s">
        <v>810</v>
      </c>
    </row>
    <row r="87" spans="1:4">
      <c r="A87">
        <v>86</v>
      </c>
      <c r="B87" t="s">
        <v>586</v>
      </c>
      <c r="C87" t="s">
        <v>811</v>
      </c>
      <c r="D87" t="s">
        <v>812</v>
      </c>
    </row>
    <row r="88" spans="1:4">
      <c r="A88">
        <v>87</v>
      </c>
      <c r="B88" t="s">
        <v>586</v>
      </c>
      <c r="C88" t="s">
        <v>813</v>
      </c>
      <c r="D88" t="s">
        <v>814</v>
      </c>
    </row>
    <row r="89" spans="1:4">
      <c r="A89">
        <v>88</v>
      </c>
      <c r="B89" t="s">
        <v>815</v>
      </c>
      <c r="C89" t="s">
        <v>815</v>
      </c>
      <c r="D89" t="s">
        <v>816</v>
      </c>
    </row>
    <row r="90" spans="1:4">
      <c r="A90">
        <v>89</v>
      </c>
      <c r="B90" t="s">
        <v>417</v>
      </c>
      <c r="C90" t="s">
        <v>417</v>
      </c>
      <c r="D90" t="s">
        <v>418</v>
      </c>
    </row>
    <row r="91" spans="1:4">
      <c r="A91">
        <v>90</v>
      </c>
      <c r="B91" t="s">
        <v>427</v>
      </c>
      <c r="C91" t="s">
        <v>427</v>
      </c>
      <c r="D91" t="s">
        <v>428</v>
      </c>
    </row>
    <row r="92" spans="1:4">
      <c r="A92">
        <v>91</v>
      </c>
      <c r="B92" t="s">
        <v>528</v>
      </c>
      <c r="C92" t="s">
        <v>528</v>
      </c>
      <c r="D92" t="s">
        <v>529</v>
      </c>
    </row>
    <row r="93" spans="1:4">
      <c r="A93">
        <v>92</v>
      </c>
      <c r="B93" t="s">
        <v>399</v>
      </c>
      <c r="C93" t="s">
        <v>399</v>
      </c>
      <c r="D93" t="s">
        <v>400</v>
      </c>
    </row>
    <row r="94" spans="1:4">
      <c r="A94">
        <v>93</v>
      </c>
      <c r="B94" t="s">
        <v>608</v>
      </c>
      <c r="C94" t="s">
        <v>608</v>
      </c>
      <c r="D94" t="s">
        <v>609</v>
      </c>
    </row>
    <row r="95" spans="1:4">
      <c r="A95">
        <v>94</v>
      </c>
      <c r="B95" t="s">
        <v>380</v>
      </c>
      <c r="C95" t="s">
        <v>380</v>
      </c>
      <c r="D95" t="s">
        <v>381</v>
      </c>
    </row>
    <row r="96" spans="1:4">
      <c r="A96">
        <v>95</v>
      </c>
      <c r="B96" t="s">
        <v>575</v>
      </c>
      <c r="C96" t="s">
        <v>575</v>
      </c>
      <c r="D96" t="s">
        <v>576</v>
      </c>
    </row>
    <row r="97" spans="1:4">
      <c r="A97">
        <v>96</v>
      </c>
      <c r="B97" t="s">
        <v>422</v>
      </c>
      <c r="C97" t="s">
        <v>422</v>
      </c>
      <c r="D97" t="s">
        <v>423</v>
      </c>
    </row>
    <row r="98" spans="1:4">
      <c r="A98">
        <v>97</v>
      </c>
      <c r="B98" t="s">
        <v>507</v>
      </c>
      <c r="C98" t="s">
        <v>507</v>
      </c>
      <c r="D98" t="s">
        <v>508</v>
      </c>
    </row>
    <row r="99" spans="1:4">
      <c r="A99">
        <v>98</v>
      </c>
      <c r="B99" t="s">
        <v>507</v>
      </c>
      <c r="C99" t="s">
        <v>509</v>
      </c>
      <c r="D99" t="s">
        <v>510</v>
      </c>
    </row>
    <row r="100" spans="1:4">
      <c r="A100">
        <v>99</v>
      </c>
      <c r="B100" t="s">
        <v>507</v>
      </c>
      <c r="C100" t="s">
        <v>817</v>
      </c>
      <c r="D100" t="s">
        <v>818</v>
      </c>
    </row>
    <row r="101" spans="1:4">
      <c r="A101">
        <v>100</v>
      </c>
      <c r="B101" t="s">
        <v>507</v>
      </c>
      <c r="C101" t="s">
        <v>819</v>
      </c>
      <c r="D101" t="s">
        <v>820</v>
      </c>
    </row>
    <row r="102" spans="1:4">
      <c r="A102">
        <v>101</v>
      </c>
      <c r="B102" t="s">
        <v>507</v>
      </c>
      <c r="C102" t="s">
        <v>821</v>
      </c>
      <c r="D102" t="s">
        <v>822</v>
      </c>
    </row>
    <row r="103" spans="1:4">
      <c r="A103">
        <v>102</v>
      </c>
      <c r="B103" t="s">
        <v>507</v>
      </c>
      <c r="C103" t="s">
        <v>823</v>
      </c>
      <c r="D103" t="s">
        <v>824</v>
      </c>
    </row>
    <row r="104" spans="1:4">
      <c r="A104">
        <v>103</v>
      </c>
      <c r="B104" t="s">
        <v>507</v>
      </c>
      <c r="C104" t="s">
        <v>825</v>
      </c>
      <c r="D104" t="s">
        <v>826</v>
      </c>
    </row>
    <row r="105" spans="1:4">
      <c r="A105">
        <v>104</v>
      </c>
      <c r="B105" t="s">
        <v>507</v>
      </c>
      <c r="C105" t="s">
        <v>827</v>
      </c>
      <c r="D105" t="s">
        <v>828</v>
      </c>
    </row>
    <row r="106" spans="1:4">
      <c r="A106">
        <v>105</v>
      </c>
      <c r="B106" t="s">
        <v>507</v>
      </c>
      <c r="C106" t="s">
        <v>829</v>
      </c>
      <c r="D106" t="s">
        <v>830</v>
      </c>
    </row>
    <row r="107" spans="1:4">
      <c r="A107">
        <v>106</v>
      </c>
      <c r="B107" t="s">
        <v>437</v>
      </c>
      <c r="C107" t="s">
        <v>523</v>
      </c>
      <c r="D107" t="s">
        <v>524</v>
      </c>
    </row>
    <row r="108" spans="1:4">
      <c r="A108">
        <v>107</v>
      </c>
      <c r="B108" t="s">
        <v>437</v>
      </c>
      <c r="C108" t="s">
        <v>437</v>
      </c>
      <c r="D108" t="s">
        <v>438</v>
      </c>
    </row>
    <row r="109" spans="1:4">
      <c r="A109">
        <v>108</v>
      </c>
      <c r="B109" t="s">
        <v>437</v>
      </c>
      <c r="C109" t="s">
        <v>831</v>
      </c>
      <c r="D109" t="s">
        <v>832</v>
      </c>
    </row>
    <row r="110" spans="1:4">
      <c r="A110">
        <v>109</v>
      </c>
      <c r="B110" t="s">
        <v>437</v>
      </c>
      <c r="C110" t="s">
        <v>833</v>
      </c>
      <c r="D110" t="s">
        <v>834</v>
      </c>
    </row>
    <row r="111" spans="1:4">
      <c r="A111">
        <v>110</v>
      </c>
      <c r="B111" t="s">
        <v>437</v>
      </c>
      <c r="C111" t="s">
        <v>835</v>
      </c>
      <c r="D111" t="s">
        <v>836</v>
      </c>
    </row>
    <row r="112" spans="1:4">
      <c r="A112">
        <v>111</v>
      </c>
      <c r="B112" t="s">
        <v>437</v>
      </c>
      <c r="C112" t="s">
        <v>837</v>
      </c>
      <c r="D112" t="s">
        <v>838</v>
      </c>
    </row>
    <row r="113" spans="1:4">
      <c r="A113">
        <v>112</v>
      </c>
      <c r="B113" t="s">
        <v>437</v>
      </c>
      <c r="C113" t="s">
        <v>839</v>
      </c>
      <c r="D113" t="s">
        <v>840</v>
      </c>
    </row>
    <row r="114" spans="1:4">
      <c r="A114">
        <v>113</v>
      </c>
      <c r="B114" t="s">
        <v>437</v>
      </c>
      <c r="C114" t="s">
        <v>657</v>
      </c>
      <c r="D114" t="s">
        <v>658</v>
      </c>
    </row>
    <row r="115" spans="1:4">
      <c r="A115">
        <v>114</v>
      </c>
      <c r="B115" t="s">
        <v>437</v>
      </c>
      <c r="C115" t="s">
        <v>439</v>
      </c>
      <c r="D115" t="s">
        <v>440</v>
      </c>
    </row>
    <row r="116" spans="1:4">
      <c r="A116">
        <v>115</v>
      </c>
      <c r="B116" t="s">
        <v>437</v>
      </c>
      <c r="C116" t="s">
        <v>841</v>
      </c>
      <c r="D116" t="s">
        <v>842</v>
      </c>
    </row>
    <row r="117" spans="1:4">
      <c r="A117">
        <v>116</v>
      </c>
      <c r="B117" t="s">
        <v>437</v>
      </c>
      <c r="C117" t="s">
        <v>843</v>
      </c>
      <c r="D117" t="s">
        <v>844</v>
      </c>
    </row>
    <row r="118" spans="1:4">
      <c r="A118">
        <v>117</v>
      </c>
      <c r="B118" t="s">
        <v>437</v>
      </c>
      <c r="C118" t="s">
        <v>845</v>
      </c>
      <c r="D118" t="s">
        <v>846</v>
      </c>
    </row>
    <row r="119" spans="1:4">
      <c r="A119">
        <v>118</v>
      </c>
      <c r="B119" t="s">
        <v>437</v>
      </c>
      <c r="C119" t="s">
        <v>847</v>
      </c>
      <c r="D119" t="s">
        <v>848</v>
      </c>
    </row>
    <row r="120" spans="1:4">
      <c r="A120">
        <v>119</v>
      </c>
      <c r="B120" t="s">
        <v>437</v>
      </c>
      <c r="C120" t="s">
        <v>849</v>
      </c>
      <c r="D120" t="s">
        <v>850</v>
      </c>
    </row>
    <row r="121" spans="1:4">
      <c r="A121">
        <v>120</v>
      </c>
      <c r="B121" t="s">
        <v>437</v>
      </c>
      <c r="C121" t="s">
        <v>851</v>
      </c>
      <c r="D121" t="s">
        <v>852</v>
      </c>
    </row>
    <row r="122" spans="1:4">
      <c r="A122">
        <v>121</v>
      </c>
      <c r="B122" t="s">
        <v>437</v>
      </c>
      <c r="C122" t="s">
        <v>853</v>
      </c>
      <c r="D122" t="s">
        <v>854</v>
      </c>
    </row>
    <row r="123" spans="1:4">
      <c r="A123">
        <v>122</v>
      </c>
      <c r="B123" t="s">
        <v>855</v>
      </c>
      <c r="C123" t="s">
        <v>857</v>
      </c>
      <c r="D123" t="s">
        <v>858</v>
      </c>
    </row>
    <row r="124" spans="1:4">
      <c r="A124">
        <v>123</v>
      </c>
      <c r="B124" t="s">
        <v>855</v>
      </c>
      <c r="C124" t="s">
        <v>859</v>
      </c>
      <c r="D124" t="s">
        <v>860</v>
      </c>
    </row>
    <row r="125" spans="1:4">
      <c r="A125">
        <v>124</v>
      </c>
      <c r="B125" t="s">
        <v>855</v>
      </c>
      <c r="C125" t="s">
        <v>861</v>
      </c>
      <c r="D125" t="s">
        <v>862</v>
      </c>
    </row>
    <row r="126" spans="1:4">
      <c r="A126">
        <v>125</v>
      </c>
      <c r="B126" t="s">
        <v>855</v>
      </c>
      <c r="C126" t="s">
        <v>863</v>
      </c>
      <c r="D126" t="s">
        <v>864</v>
      </c>
    </row>
    <row r="127" spans="1:4">
      <c r="A127">
        <v>126</v>
      </c>
      <c r="B127" t="s">
        <v>855</v>
      </c>
      <c r="C127" t="s">
        <v>865</v>
      </c>
      <c r="D127" t="s">
        <v>866</v>
      </c>
    </row>
    <row r="128" spans="1:4">
      <c r="A128">
        <v>127</v>
      </c>
      <c r="B128" t="s">
        <v>855</v>
      </c>
      <c r="C128" t="s">
        <v>855</v>
      </c>
      <c r="D128" t="s">
        <v>856</v>
      </c>
    </row>
    <row r="129" spans="1:4">
      <c r="A129">
        <v>128</v>
      </c>
      <c r="B129" t="s">
        <v>855</v>
      </c>
      <c r="C129" t="s">
        <v>867</v>
      </c>
      <c r="D129" t="s">
        <v>868</v>
      </c>
    </row>
    <row r="130" spans="1:4">
      <c r="A130">
        <v>129</v>
      </c>
      <c r="B130" t="s">
        <v>855</v>
      </c>
      <c r="C130" t="s">
        <v>869</v>
      </c>
      <c r="D130" t="s">
        <v>870</v>
      </c>
    </row>
    <row r="131" spans="1:4">
      <c r="A131">
        <v>130</v>
      </c>
      <c r="B131" t="s">
        <v>855</v>
      </c>
      <c r="C131" t="s">
        <v>871</v>
      </c>
      <c r="D131" t="s">
        <v>872</v>
      </c>
    </row>
    <row r="132" spans="1:4">
      <c r="A132">
        <v>131</v>
      </c>
      <c r="B132" t="s">
        <v>855</v>
      </c>
      <c r="C132" t="s">
        <v>873</v>
      </c>
      <c r="D132" t="s">
        <v>874</v>
      </c>
    </row>
    <row r="133" spans="1:4">
      <c r="A133">
        <v>132</v>
      </c>
      <c r="B133" t="s">
        <v>855</v>
      </c>
      <c r="C133" t="s">
        <v>875</v>
      </c>
      <c r="D133" t="s">
        <v>876</v>
      </c>
    </row>
    <row r="134" spans="1:4">
      <c r="A134">
        <v>133</v>
      </c>
      <c r="B134" t="s">
        <v>855</v>
      </c>
      <c r="C134" t="s">
        <v>877</v>
      </c>
      <c r="D134" t="s">
        <v>878</v>
      </c>
    </row>
    <row r="135" spans="1:4">
      <c r="A135">
        <v>134</v>
      </c>
      <c r="B135" t="s">
        <v>855</v>
      </c>
      <c r="C135" t="s">
        <v>879</v>
      </c>
      <c r="D135" t="s">
        <v>880</v>
      </c>
    </row>
    <row r="136" spans="1:4">
      <c r="A136">
        <v>135</v>
      </c>
      <c r="B136" t="s">
        <v>855</v>
      </c>
      <c r="C136" t="s">
        <v>881</v>
      </c>
      <c r="D136" t="s">
        <v>882</v>
      </c>
    </row>
    <row r="137" spans="1:4">
      <c r="A137">
        <v>136</v>
      </c>
      <c r="B137" t="s">
        <v>855</v>
      </c>
      <c r="C137" t="s">
        <v>883</v>
      </c>
      <c r="D137" t="s">
        <v>884</v>
      </c>
    </row>
    <row r="138" spans="1:4">
      <c r="A138">
        <v>137</v>
      </c>
      <c r="B138" t="s">
        <v>855</v>
      </c>
      <c r="C138" t="s">
        <v>885</v>
      </c>
      <c r="D138" t="s">
        <v>886</v>
      </c>
    </row>
    <row r="139" spans="1:4">
      <c r="A139">
        <v>138</v>
      </c>
      <c r="B139" t="s">
        <v>855</v>
      </c>
      <c r="C139" t="s">
        <v>887</v>
      </c>
      <c r="D139" t="s">
        <v>888</v>
      </c>
    </row>
    <row r="140" spans="1:4">
      <c r="A140">
        <v>139</v>
      </c>
      <c r="B140" t="s">
        <v>409</v>
      </c>
      <c r="C140" t="s">
        <v>889</v>
      </c>
      <c r="D140" t="s">
        <v>890</v>
      </c>
    </row>
    <row r="141" spans="1:4">
      <c r="A141">
        <v>140</v>
      </c>
      <c r="B141" t="s">
        <v>409</v>
      </c>
      <c r="C141" t="s">
        <v>411</v>
      </c>
      <c r="D141" t="s">
        <v>412</v>
      </c>
    </row>
    <row r="142" spans="1:4">
      <c r="A142">
        <v>141</v>
      </c>
      <c r="B142" t="s">
        <v>409</v>
      </c>
      <c r="C142" t="s">
        <v>891</v>
      </c>
      <c r="D142" t="s">
        <v>892</v>
      </c>
    </row>
    <row r="143" spans="1:4">
      <c r="A143">
        <v>142</v>
      </c>
      <c r="B143" t="s">
        <v>409</v>
      </c>
      <c r="C143" t="s">
        <v>409</v>
      </c>
      <c r="D143" t="s">
        <v>410</v>
      </c>
    </row>
    <row r="144" spans="1:4">
      <c r="A144">
        <v>143</v>
      </c>
      <c r="B144" t="s">
        <v>409</v>
      </c>
      <c r="C144" t="s">
        <v>893</v>
      </c>
      <c r="D144" t="s">
        <v>894</v>
      </c>
    </row>
    <row r="145" spans="1:4">
      <c r="A145">
        <v>144</v>
      </c>
      <c r="B145" t="s">
        <v>409</v>
      </c>
      <c r="C145" t="s">
        <v>895</v>
      </c>
      <c r="D145" t="s">
        <v>896</v>
      </c>
    </row>
    <row r="146" spans="1:4">
      <c r="A146">
        <v>145</v>
      </c>
      <c r="B146" t="s">
        <v>409</v>
      </c>
      <c r="C146" t="s">
        <v>770</v>
      </c>
      <c r="D146" t="s">
        <v>897</v>
      </c>
    </row>
    <row r="147" spans="1:4">
      <c r="A147">
        <v>146</v>
      </c>
      <c r="B147" t="s">
        <v>409</v>
      </c>
      <c r="C147" t="s">
        <v>898</v>
      </c>
      <c r="D147" t="s">
        <v>899</v>
      </c>
    </row>
    <row r="148" spans="1:4">
      <c r="A148">
        <v>147</v>
      </c>
      <c r="B148" t="s">
        <v>409</v>
      </c>
      <c r="C148" t="s">
        <v>900</v>
      </c>
      <c r="D148" t="s">
        <v>901</v>
      </c>
    </row>
    <row r="149" spans="1:4">
      <c r="A149">
        <v>148</v>
      </c>
      <c r="B149" t="s">
        <v>409</v>
      </c>
      <c r="C149" t="s">
        <v>902</v>
      </c>
      <c r="D149" t="s">
        <v>903</v>
      </c>
    </row>
    <row r="150" spans="1:4">
      <c r="A150">
        <v>149</v>
      </c>
      <c r="B150" t="s">
        <v>409</v>
      </c>
      <c r="C150" t="s">
        <v>904</v>
      </c>
      <c r="D150" t="s">
        <v>905</v>
      </c>
    </row>
    <row r="151" spans="1:4">
      <c r="A151">
        <v>150</v>
      </c>
      <c r="B151" t="s">
        <v>492</v>
      </c>
      <c r="C151" t="s">
        <v>906</v>
      </c>
      <c r="D151" t="s">
        <v>907</v>
      </c>
    </row>
    <row r="152" spans="1:4">
      <c r="A152">
        <v>151</v>
      </c>
      <c r="B152" t="s">
        <v>492</v>
      </c>
      <c r="C152" t="s">
        <v>908</v>
      </c>
      <c r="D152" t="s">
        <v>909</v>
      </c>
    </row>
    <row r="153" spans="1:4">
      <c r="A153">
        <v>152</v>
      </c>
      <c r="B153" t="s">
        <v>492</v>
      </c>
      <c r="C153" t="s">
        <v>910</v>
      </c>
      <c r="D153" t="s">
        <v>911</v>
      </c>
    </row>
    <row r="154" spans="1:4">
      <c r="A154">
        <v>153</v>
      </c>
      <c r="B154" t="s">
        <v>492</v>
      </c>
      <c r="C154" t="s">
        <v>912</v>
      </c>
      <c r="D154" t="s">
        <v>913</v>
      </c>
    </row>
    <row r="155" spans="1:4">
      <c r="A155">
        <v>154</v>
      </c>
      <c r="B155" t="s">
        <v>492</v>
      </c>
      <c r="C155" t="s">
        <v>914</v>
      </c>
      <c r="D155" t="s">
        <v>915</v>
      </c>
    </row>
    <row r="156" spans="1:4">
      <c r="A156">
        <v>155</v>
      </c>
      <c r="B156" t="s">
        <v>492</v>
      </c>
      <c r="C156" t="s">
        <v>916</v>
      </c>
      <c r="D156" t="s">
        <v>917</v>
      </c>
    </row>
    <row r="157" spans="1:4">
      <c r="A157">
        <v>156</v>
      </c>
      <c r="B157" t="s">
        <v>492</v>
      </c>
      <c r="C157" t="s">
        <v>918</v>
      </c>
      <c r="D157" t="s">
        <v>919</v>
      </c>
    </row>
    <row r="158" spans="1:4">
      <c r="A158">
        <v>157</v>
      </c>
      <c r="B158" t="s">
        <v>492</v>
      </c>
      <c r="C158" t="s">
        <v>561</v>
      </c>
      <c r="D158" t="s">
        <v>562</v>
      </c>
    </row>
    <row r="159" spans="1:4">
      <c r="A159">
        <v>158</v>
      </c>
      <c r="B159" t="s">
        <v>492</v>
      </c>
      <c r="C159" t="s">
        <v>492</v>
      </c>
      <c r="D159" t="s">
        <v>493</v>
      </c>
    </row>
    <row r="160" spans="1:4">
      <c r="A160">
        <v>159</v>
      </c>
      <c r="B160" t="s">
        <v>492</v>
      </c>
      <c r="C160" t="s">
        <v>920</v>
      </c>
      <c r="D160" t="s">
        <v>921</v>
      </c>
    </row>
    <row r="161" spans="1:4">
      <c r="A161">
        <v>160</v>
      </c>
      <c r="B161" t="s">
        <v>492</v>
      </c>
      <c r="C161" t="s">
        <v>922</v>
      </c>
      <c r="D161" t="s">
        <v>923</v>
      </c>
    </row>
    <row r="162" spans="1:4">
      <c r="A162">
        <v>161</v>
      </c>
      <c r="B162" t="s">
        <v>492</v>
      </c>
      <c r="C162" t="s">
        <v>924</v>
      </c>
      <c r="D162" t="s">
        <v>925</v>
      </c>
    </row>
    <row r="163" spans="1:4">
      <c r="A163">
        <v>162</v>
      </c>
      <c r="B163" t="s">
        <v>492</v>
      </c>
      <c r="C163" t="s">
        <v>494</v>
      </c>
      <c r="D163" t="s">
        <v>495</v>
      </c>
    </row>
    <row r="164" spans="1:4">
      <c r="A164">
        <v>163</v>
      </c>
      <c r="B164" t="s">
        <v>492</v>
      </c>
      <c r="C164" t="s">
        <v>926</v>
      </c>
      <c r="D164" t="s">
        <v>927</v>
      </c>
    </row>
    <row r="165" spans="1:4">
      <c r="A165">
        <v>164</v>
      </c>
      <c r="B165" t="s">
        <v>492</v>
      </c>
      <c r="C165" t="s">
        <v>928</v>
      </c>
      <c r="D165" t="s">
        <v>929</v>
      </c>
    </row>
    <row r="166" spans="1:4">
      <c r="A166">
        <v>165</v>
      </c>
      <c r="B166" t="s">
        <v>492</v>
      </c>
      <c r="C166" t="s">
        <v>930</v>
      </c>
      <c r="D166" t="s">
        <v>931</v>
      </c>
    </row>
    <row r="167" spans="1:4">
      <c r="A167">
        <v>166</v>
      </c>
      <c r="B167" t="s">
        <v>932</v>
      </c>
      <c r="C167" t="s">
        <v>934</v>
      </c>
      <c r="D167" t="s">
        <v>935</v>
      </c>
    </row>
    <row r="168" spans="1:4">
      <c r="A168">
        <v>167</v>
      </c>
      <c r="B168" t="s">
        <v>932</v>
      </c>
      <c r="C168" t="s">
        <v>932</v>
      </c>
      <c r="D168" t="s">
        <v>933</v>
      </c>
    </row>
    <row r="169" spans="1:4">
      <c r="A169">
        <v>168</v>
      </c>
      <c r="B169" t="s">
        <v>932</v>
      </c>
      <c r="C169" t="s">
        <v>936</v>
      </c>
      <c r="D169" t="s">
        <v>937</v>
      </c>
    </row>
    <row r="170" spans="1:4">
      <c r="A170">
        <v>169</v>
      </c>
      <c r="B170" t="s">
        <v>932</v>
      </c>
      <c r="C170" t="s">
        <v>938</v>
      </c>
      <c r="D170" t="s">
        <v>939</v>
      </c>
    </row>
    <row r="171" spans="1:4">
      <c r="A171">
        <v>170</v>
      </c>
      <c r="B171" t="s">
        <v>932</v>
      </c>
      <c r="C171" t="s">
        <v>940</v>
      </c>
      <c r="D171" t="s">
        <v>941</v>
      </c>
    </row>
    <row r="172" spans="1:4">
      <c r="A172">
        <v>171</v>
      </c>
      <c r="B172" t="s">
        <v>932</v>
      </c>
      <c r="C172" t="s">
        <v>942</v>
      </c>
      <c r="D172" t="s">
        <v>943</v>
      </c>
    </row>
    <row r="173" spans="1:4">
      <c r="A173">
        <v>172</v>
      </c>
      <c r="B173" t="s">
        <v>932</v>
      </c>
      <c r="C173" t="s">
        <v>944</v>
      </c>
      <c r="D173" t="s">
        <v>945</v>
      </c>
    </row>
    <row r="174" spans="1:4">
      <c r="A174">
        <v>173</v>
      </c>
      <c r="B174" t="s">
        <v>932</v>
      </c>
      <c r="C174" t="s">
        <v>946</v>
      </c>
      <c r="D174" t="s">
        <v>947</v>
      </c>
    </row>
    <row r="175" spans="1:4">
      <c r="A175">
        <v>174</v>
      </c>
      <c r="B175" t="s">
        <v>932</v>
      </c>
      <c r="C175" t="s">
        <v>948</v>
      </c>
      <c r="D175" t="s">
        <v>949</v>
      </c>
    </row>
    <row r="176" spans="1:4">
      <c r="A176">
        <v>175</v>
      </c>
      <c r="B176" t="s">
        <v>932</v>
      </c>
      <c r="C176" t="s">
        <v>950</v>
      </c>
      <c r="D176" t="s">
        <v>951</v>
      </c>
    </row>
    <row r="177" spans="1:4">
      <c r="A177">
        <v>176</v>
      </c>
      <c r="B177" t="s">
        <v>932</v>
      </c>
      <c r="C177" t="s">
        <v>952</v>
      </c>
      <c r="D177" t="s">
        <v>953</v>
      </c>
    </row>
    <row r="178" spans="1:4">
      <c r="A178">
        <v>177</v>
      </c>
      <c r="B178" t="s">
        <v>932</v>
      </c>
      <c r="C178" t="s">
        <v>954</v>
      </c>
      <c r="D178" t="s">
        <v>955</v>
      </c>
    </row>
    <row r="179" spans="1:4">
      <c r="A179">
        <v>178</v>
      </c>
      <c r="B179" t="s">
        <v>468</v>
      </c>
      <c r="C179" t="s">
        <v>956</v>
      </c>
      <c r="D179" t="s">
        <v>957</v>
      </c>
    </row>
    <row r="180" spans="1:4">
      <c r="A180">
        <v>179</v>
      </c>
      <c r="B180" t="s">
        <v>468</v>
      </c>
      <c r="C180" t="s">
        <v>958</v>
      </c>
      <c r="D180" t="s">
        <v>959</v>
      </c>
    </row>
    <row r="181" spans="1:4">
      <c r="A181">
        <v>180</v>
      </c>
      <c r="B181" t="s">
        <v>468</v>
      </c>
      <c r="C181" t="s">
        <v>960</v>
      </c>
      <c r="D181" t="s">
        <v>961</v>
      </c>
    </row>
    <row r="182" spans="1:4">
      <c r="A182">
        <v>181</v>
      </c>
      <c r="B182" t="s">
        <v>468</v>
      </c>
      <c r="C182" t="s">
        <v>468</v>
      </c>
      <c r="D182" t="s">
        <v>469</v>
      </c>
    </row>
    <row r="183" spans="1:4">
      <c r="A183">
        <v>182</v>
      </c>
      <c r="B183" t="s">
        <v>468</v>
      </c>
      <c r="C183" t="s">
        <v>470</v>
      </c>
      <c r="D183" t="s">
        <v>471</v>
      </c>
    </row>
    <row r="184" spans="1:4">
      <c r="A184">
        <v>183</v>
      </c>
      <c r="B184" t="s">
        <v>468</v>
      </c>
      <c r="C184" t="s">
        <v>962</v>
      </c>
      <c r="D184" t="s">
        <v>963</v>
      </c>
    </row>
    <row r="185" spans="1:4">
      <c r="A185">
        <v>184</v>
      </c>
      <c r="B185" t="s">
        <v>468</v>
      </c>
      <c r="C185" t="s">
        <v>964</v>
      </c>
      <c r="D185" t="s">
        <v>965</v>
      </c>
    </row>
    <row r="186" spans="1:4">
      <c r="A186">
        <v>185</v>
      </c>
      <c r="B186" t="s">
        <v>468</v>
      </c>
      <c r="C186" t="s">
        <v>966</v>
      </c>
      <c r="D186" t="s">
        <v>967</v>
      </c>
    </row>
    <row r="187" spans="1:4">
      <c r="A187">
        <v>186</v>
      </c>
      <c r="B187" t="s">
        <v>468</v>
      </c>
      <c r="C187" t="s">
        <v>968</v>
      </c>
      <c r="D187" t="s">
        <v>969</v>
      </c>
    </row>
    <row r="188" spans="1:4">
      <c r="A188">
        <v>187</v>
      </c>
      <c r="B188" t="s">
        <v>468</v>
      </c>
      <c r="C188" t="s">
        <v>970</v>
      </c>
      <c r="D188" t="s">
        <v>971</v>
      </c>
    </row>
    <row r="189" spans="1:4">
      <c r="A189">
        <v>188</v>
      </c>
      <c r="B189" t="s">
        <v>468</v>
      </c>
      <c r="C189" t="s">
        <v>972</v>
      </c>
      <c r="D189" t="s">
        <v>973</v>
      </c>
    </row>
    <row r="190" spans="1:4">
      <c r="A190">
        <v>189</v>
      </c>
      <c r="B190" t="s">
        <v>468</v>
      </c>
      <c r="C190" t="s">
        <v>974</v>
      </c>
      <c r="D190" t="s">
        <v>975</v>
      </c>
    </row>
    <row r="191" spans="1:4">
      <c r="A191">
        <v>190</v>
      </c>
      <c r="B191" t="s">
        <v>468</v>
      </c>
      <c r="C191" t="s">
        <v>976</v>
      </c>
      <c r="D191" t="s">
        <v>977</v>
      </c>
    </row>
    <row r="192" spans="1:4">
      <c r="A192">
        <v>191</v>
      </c>
      <c r="B192" t="s">
        <v>978</v>
      </c>
      <c r="C192" t="s">
        <v>980</v>
      </c>
      <c r="D192" t="s">
        <v>981</v>
      </c>
    </row>
    <row r="193" spans="1:4">
      <c r="A193">
        <v>192</v>
      </c>
      <c r="B193" t="s">
        <v>978</v>
      </c>
      <c r="C193" t="s">
        <v>982</v>
      </c>
      <c r="D193" t="s">
        <v>983</v>
      </c>
    </row>
    <row r="194" spans="1:4">
      <c r="A194">
        <v>193</v>
      </c>
      <c r="B194" t="s">
        <v>978</v>
      </c>
      <c r="C194" t="s">
        <v>984</v>
      </c>
      <c r="D194" t="s">
        <v>985</v>
      </c>
    </row>
    <row r="195" spans="1:4">
      <c r="A195">
        <v>194</v>
      </c>
      <c r="B195" t="s">
        <v>978</v>
      </c>
      <c r="C195" t="s">
        <v>986</v>
      </c>
      <c r="D195" t="s">
        <v>987</v>
      </c>
    </row>
    <row r="196" spans="1:4">
      <c r="A196">
        <v>195</v>
      </c>
      <c r="B196" t="s">
        <v>978</v>
      </c>
      <c r="C196" t="s">
        <v>978</v>
      </c>
      <c r="D196" t="s">
        <v>979</v>
      </c>
    </row>
    <row r="197" spans="1:4">
      <c r="A197">
        <v>196</v>
      </c>
      <c r="B197" t="s">
        <v>978</v>
      </c>
      <c r="C197" t="s">
        <v>988</v>
      </c>
      <c r="D197" t="s">
        <v>989</v>
      </c>
    </row>
    <row r="198" spans="1:4">
      <c r="A198">
        <v>197</v>
      </c>
      <c r="B198" t="s">
        <v>978</v>
      </c>
      <c r="C198" t="s">
        <v>990</v>
      </c>
      <c r="D198" t="s">
        <v>991</v>
      </c>
    </row>
    <row r="199" spans="1:4">
      <c r="A199">
        <v>198</v>
      </c>
      <c r="B199" t="s">
        <v>978</v>
      </c>
      <c r="C199" t="s">
        <v>992</v>
      </c>
      <c r="D199" t="s">
        <v>993</v>
      </c>
    </row>
    <row r="200" spans="1:4">
      <c r="A200">
        <v>199</v>
      </c>
      <c r="B200" t="s">
        <v>978</v>
      </c>
      <c r="C200" t="s">
        <v>994</v>
      </c>
      <c r="D200" t="s">
        <v>995</v>
      </c>
    </row>
    <row r="201" spans="1:4">
      <c r="A201">
        <v>200</v>
      </c>
      <c r="B201" t="s">
        <v>978</v>
      </c>
      <c r="C201" t="s">
        <v>996</v>
      </c>
      <c r="D201" t="s">
        <v>997</v>
      </c>
    </row>
    <row r="202" spans="1:4">
      <c r="A202">
        <v>201</v>
      </c>
      <c r="B202" t="s">
        <v>978</v>
      </c>
      <c r="C202" t="s">
        <v>998</v>
      </c>
      <c r="D202" t="s">
        <v>999</v>
      </c>
    </row>
    <row r="203" spans="1:4">
      <c r="A203">
        <v>202</v>
      </c>
      <c r="B203" t="s">
        <v>978</v>
      </c>
      <c r="C203" t="s">
        <v>1000</v>
      </c>
      <c r="D203" t="s">
        <v>1001</v>
      </c>
    </row>
    <row r="204" spans="1:4">
      <c r="A204">
        <v>203</v>
      </c>
      <c r="B204" t="s">
        <v>392</v>
      </c>
      <c r="C204" t="s">
        <v>550</v>
      </c>
      <c r="D204" t="s">
        <v>551</v>
      </c>
    </row>
    <row r="205" spans="1:4">
      <c r="A205">
        <v>204</v>
      </c>
      <c r="B205" t="s">
        <v>392</v>
      </c>
      <c r="C205" t="s">
        <v>1002</v>
      </c>
      <c r="D205" t="s">
        <v>1003</v>
      </c>
    </row>
    <row r="206" spans="1:4">
      <c r="A206">
        <v>205</v>
      </c>
      <c r="B206" t="s">
        <v>392</v>
      </c>
      <c r="C206" t="s">
        <v>1004</v>
      </c>
      <c r="D206" t="s">
        <v>1005</v>
      </c>
    </row>
    <row r="207" spans="1:4">
      <c r="A207">
        <v>206</v>
      </c>
      <c r="B207" t="s">
        <v>392</v>
      </c>
      <c r="C207" t="s">
        <v>1006</v>
      </c>
      <c r="D207" t="s">
        <v>1007</v>
      </c>
    </row>
    <row r="208" spans="1:4">
      <c r="A208">
        <v>207</v>
      </c>
      <c r="B208" t="s">
        <v>392</v>
      </c>
      <c r="C208" t="s">
        <v>1008</v>
      </c>
      <c r="D208" t="s">
        <v>1009</v>
      </c>
    </row>
    <row r="209" spans="1:4">
      <c r="A209">
        <v>208</v>
      </c>
      <c r="B209" t="s">
        <v>392</v>
      </c>
      <c r="C209" t="s">
        <v>392</v>
      </c>
      <c r="D209" t="s">
        <v>393</v>
      </c>
    </row>
    <row r="210" spans="1:4">
      <c r="A210">
        <v>209</v>
      </c>
      <c r="B210" t="s">
        <v>392</v>
      </c>
      <c r="C210" t="s">
        <v>1010</v>
      </c>
      <c r="D210" t="s">
        <v>1011</v>
      </c>
    </row>
    <row r="211" spans="1:4">
      <c r="A211">
        <v>210</v>
      </c>
      <c r="B211" t="s">
        <v>392</v>
      </c>
      <c r="C211" t="s">
        <v>879</v>
      </c>
      <c r="D211" t="s">
        <v>1012</v>
      </c>
    </row>
    <row r="212" spans="1:4">
      <c r="A212">
        <v>211</v>
      </c>
      <c r="B212" t="s">
        <v>392</v>
      </c>
      <c r="C212" t="s">
        <v>1013</v>
      </c>
      <c r="D212" t="s">
        <v>1014</v>
      </c>
    </row>
    <row r="213" spans="1:4">
      <c r="A213">
        <v>212</v>
      </c>
      <c r="B213" t="s">
        <v>392</v>
      </c>
      <c r="C213" t="s">
        <v>394</v>
      </c>
      <c r="D213" t="s">
        <v>395</v>
      </c>
    </row>
    <row r="214" spans="1:4">
      <c r="A214">
        <v>213</v>
      </c>
      <c r="B214" t="s">
        <v>392</v>
      </c>
      <c r="C214" t="s">
        <v>1015</v>
      </c>
      <c r="D214" t="s">
        <v>1016</v>
      </c>
    </row>
    <row r="215" spans="1:4">
      <c r="A215">
        <v>214</v>
      </c>
      <c r="B215" t="s">
        <v>392</v>
      </c>
      <c r="C215" t="s">
        <v>1017</v>
      </c>
      <c r="D215" t="s">
        <v>1018</v>
      </c>
    </row>
    <row r="216" spans="1:4">
      <c r="A216">
        <v>215</v>
      </c>
      <c r="B216" t="s">
        <v>392</v>
      </c>
      <c r="C216" t="s">
        <v>1019</v>
      </c>
      <c r="D216" t="s">
        <v>1020</v>
      </c>
    </row>
    <row r="217" spans="1:4">
      <c r="A217">
        <v>216</v>
      </c>
      <c r="B217" t="s">
        <v>392</v>
      </c>
      <c r="C217" t="s">
        <v>1021</v>
      </c>
      <c r="D217" t="s">
        <v>1022</v>
      </c>
    </row>
    <row r="218" spans="1:4">
      <c r="A218">
        <v>217</v>
      </c>
      <c r="B218" t="s">
        <v>392</v>
      </c>
      <c r="C218" t="s">
        <v>1023</v>
      </c>
      <c r="D218" t="s">
        <v>1024</v>
      </c>
    </row>
    <row r="219" spans="1:4">
      <c r="A219">
        <v>218</v>
      </c>
      <c r="B219" t="s">
        <v>392</v>
      </c>
      <c r="C219" t="s">
        <v>809</v>
      </c>
      <c r="D219" t="s">
        <v>1025</v>
      </c>
    </row>
    <row r="220" spans="1:4">
      <c r="A220">
        <v>219</v>
      </c>
      <c r="B220" t="s">
        <v>563</v>
      </c>
      <c r="C220" t="s">
        <v>1026</v>
      </c>
      <c r="D220" t="s">
        <v>1027</v>
      </c>
    </row>
    <row r="221" spans="1:4">
      <c r="A221">
        <v>220</v>
      </c>
      <c r="B221" t="s">
        <v>563</v>
      </c>
      <c r="C221" t="s">
        <v>1028</v>
      </c>
      <c r="D221" t="s">
        <v>1029</v>
      </c>
    </row>
    <row r="222" spans="1:4">
      <c r="A222">
        <v>221</v>
      </c>
      <c r="B222" t="s">
        <v>563</v>
      </c>
      <c r="C222" t="s">
        <v>1030</v>
      </c>
      <c r="D222" t="s">
        <v>1031</v>
      </c>
    </row>
    <row r="223" spans="1:4">
      <c r="A223">
        <v>222</v>
      </c>
      <c r="B223" t="s">
        <v>563</v>
      </c>
      <c r="C223" t="s">
        <v>1032</v>
      </c>
      <c r="D223" t="s">
        <v>1033</v>
      </c>
    </row>
    <row r="224" spans="1:4">
      <c r="A224">
        <v>223</v>
      </c>
      <c r="B224" t="s">
        <v>563</v>
      </c>
      <c r="C224" t="s">
        <v>1034</v>
      </c>
      <c r="D224" t="s">
        <v>1035</v>
      </c>
    </row>
    <row r="225" spans="1:4">
      <c r="A225">
        <v>224</v>
      </c>
      <c r="B225" t="s">
        <v>563</v>
      </c>
      <c r="C225" t="s">
        <v>1036</v>
      </c>
      <c r="D225" t="s">
        <v>1037</v>
      </c>
    </row>
    <row r="226" spans="1:4">
      <c r="A226">
        <v>225</v>
      </c>
      <c r="B226" t="s">
        <v>563</v>
      </c>
      <c r="C226" t="s">
        <v>1038</v>
      </c>
      <c r="D226" t="s">
        <v>1039</v>
      </c>
    </row>
    <row r="227" spans="1:4">
      <c r="A227">
        <v>226</v>
      </c>
      <c r="B227" t="s">
        <v>563</v>
      </c>
      <c r="C227" t="s">
        <v>563</v>
      </c>
      <c r="D227" t="s">
        <v>564</v>
      </c>
    </row>
    <row r="228" spans="1:4">
      <c r="A228">
        <v>227</v>
      </c>
      <c r="B228" t="s">
        <v>563</v>
      </c>
      <c r="C228" t="s">
        <v>1040</v>
      </c>
      <c r="D228" t="s">
        <v>1041</v>
      </c>
    </row>
    <row r="229" spans="1:4">
      <c r="A229">
        <v>228</v>
      </c>
      <c r="B229" t="s">
        <v>563</v>
      </c>
      <c r="C229" t="s">
        <v>1042</v>
      </c>
      <c r="D229" t="s">
        <v>1043</v>
      </c>
    </row>
    <row r="230" spans="1:4">
      <c r="A230">
        <v>229</v>
      </c>
      <c r="B230" t="s">
        <v>563</v>
      </c>
      <c r="C230" t="s">
        <v>565</v>
      </c>
      <c r="D230" t="s">
        <v>566</v>
      </c>
    </row>
    <row r="231" spans="1:4">
      <c r="A231">
        <v>230</v>
      </c>
      <c r="B231" t="s">
        <v>563</v>
      </c>
      <c r="C231" t="s">
        <v>1044</v>
      </c>
      <c r="D231" t="s">
        <v>1045</v>
      </c>
    </row>
    <row r="232" spans="1:4">
      <c r="A232">
        <v>231</v>
      </c>
      <c r="B232" t="s">
        <v>563</v>
      </c>
      <c r="C232" t="s">
        <v>1046</v>
      </c>
      <c r="D232" t="s">
        <v>1047</v>
      </c>
    </row>
    <row r="233" spans="1:4">
      <c r="A233">
        <v>232</v>
      </c>
      <c r="B233" t="s">
        <v>1048</v>
      </c>
      <c r="C233" t="s">
        <v>1050</v>
      </c>
      <c r="D233" t="s">
        <v>1051</v>
      </c>
    </row>
    <row r="234" spans="1:4">
      <c r="A234">
        <v>233</v>
      </c>
      <c r="B234" t="s">
        <v>1048</v>
      </c>
      <c r="C234" t="s">
        <v>1052</v>
      </c>
      <c r="D234" t="s">
        <v>1053</v>
      </c>
    </row>
    <row r="235" spans="1:4">
      <c r="A235">
        <v>234</v>
      </c>
      <c r="B235" t="s">
        <v>1048</v>
      </c>
      <c r="C235" t="s">
        <v>1054</v>
      </c>
      <c r="D235" t="s">
        <v>1055</v>
      </c>
    </row>
    <row r="236" spans="1:4">
      <c r="A236">
        <v>235</v>
      </c>
      <c r="B236" t="s">
        <v>1048</v>
      </c>
      <c r="C236" t="s">
        <v>1056</v>
      </c>
      <c r="D236" t="s">
        <v>1057</v>
      </c>
    </row>
    <row r="237" spans="1:4">
      <c r="A237">
        <v>236</v>
      </c>
      <c r="B237" t="s">
        <v>1048</v>
      </c>
      <c r="C237" t="s">
        <v>1058</v>
      </c>
      <c r="D237" t="s">
        <v>1059</v>
      </c>
    </row>
    <row r="238" spans="1:4">
      <c r="A238">
        <v>237</v>
      </c>
      <c r="B238" t="s">
        <v>1048</v>
      </c>
      <c r="C238" t="s">
        <v>1048</v>
      </c>
      <c r="D238" t="s">
        <v>1049</v>
      </c>
    </row>
    <row r="239" spans="1:4">
      <c r="A239">
        <v>238</v>
      </c>
      <c r="B239" t="s">
        <v>1048</v>
      </c>
      <c r="C239" t="s">
        <v>1060</v>
      </c>
      <c r="D239" t="s">
        <v>1061</v>
      </c>
    </row>
    <row r="240" spans="1:4">
      <c r="A240">
        <v>239</v>
      </c>
      <c r="B240" t="s">
        <v>1048</v>
      </c>
      <c r="C240" t="s">
        <v>1062</v>
      </c>
      <c r="D240" t="s">
        <v>1063</v>
      </c>
    </row>
    <row r="241" spans="1:4">
      <c r="A241">
        <v>240</v>
      </c>
      <c r="B241" t="s">
        <v>1048</v>
      </c>
      <c r="C241" t="s">
        <v>1064</v>
      </c>
      <c r="D241" t="s">
        <v>1065</v>
      </c>
    </row>
    <row r="242" spans="1:4">
      <c r="A242">
        <v>241</v>
      </c>
      <c r="B242" t="s">
        <v>1048</v>
      </c>
      <c r="C242" t="s">
        <v>1066</v>
      </c>
      <c r="D242" t="s">
        <v>1067</v>
      </c>
    </row>
    <row r="243" spans="1:4">
      <c r="A243">
        <v>242</v>
      </c>
      <c r="B243" t="s">
        <v>1048</v>
      </c>
      <c r="C243" t="s">
        <v>1068</v>
      </c>
      <c r="D243" t="s">
        <v>1069</v>
      </c>
    </row>
    <row r="244" spans="1:4">
      <c r="A244">
        <v>243</v>
      </c>
      <c r="B244" t="s">
        <v>1048</v>
      </c>
      <c r="C244" t="s">
        <v>1070</v>
      </c>
      <c r="D244" t="s">
        <v>1071</v>
      </c>
    </row>
    <row r="245" spans="1:4">
      <c r="A245">
        <v>244</v>
      </c>
      <c r="B245" t="s">
        <v>1048</v>
      </c>
      <c r="C245" t="s">
        <v>1072</v>
      </c>
      <c r="D245" t="s">
        <v>1073</v>
      </c>
    </row>
    <row r="246" spans="1:4">
      <c r="A246">
        <v>245</v>
      </c>
      <c r="B246" t="s">
        <v>1074</v>
      </c>
      <c r="C246" t="s">
        <v>1076</v>
      </c>
      <c r="D246" t="s">
        <v>1077</v>
      </c>
    </row>
    <row r="247" spans="1:4">
      <c r="A247">
        <v>246</v>
      </c>
      <c r="B247" t="s">
        <v>1074</v>
      </c>
      <c r="C247" t="s">
        <v>1078</v>
      </c>
      <c r="D247" t="s">
        <v>1079</v>
      </c>
    </row>
    <row r="248" spans="1:4">
      <c r="A248">
        <v>247</v>
      </c>
      <c r="B248" t="s">
        <v>1074</v>
      </c>
      <c r="C248" t="s">
        <v>1074</v>
      </c>
      <c r="D248" t="s">
        <v>1075</v>
      </c>
    </row>
    <row r="249" spans="1:4">
      <c r="A249">
        <v>248</v>
      </c>
      <c r="B249" t="s">
        <v>1074</v>
      </c>
      <c r="C249" t="s">
        <v>1080</v>
      </c>
      <c r="D249" t="s">
        <v>1081</v>
      </c>
    </row>
    <row r="250" spans="1:4">
      <c r="A250">
        <v>249</v>
      </c>
      <c r="B250" t="s">
        <v>1074</v>
      </c>
      <c r="C250" t="s">
        <v>1082</v>
      </c>
      <c r="D250" t="s">
        <v>1083</v>
      </c>
    </row>
    <row r="251" spans="1:4">
      <c r="A251">
        <v>250</v>
      </c>
      <c r="B251" t="s">
        <v>1074</v>
      </c>
      <c r="C251" t="s">
        <v>1084</v>
      </c>
      <c r="D251" t="s">
        <v>1085</v>
      </c>
    </row>
    <row r="252" spans="1:4">
      <c r="A252">
        <v>251</v>
      </c>
      <c r="B252" t="s">
        <v>1074</v>
      </c>
      <c r="C252" t="s">
        <v>1086</v>
      </c>
      <c r="D252" t="s">
        <v>1087</v>
      </c>
    </row>
    <row r="253" spans="1:4">
      <c r="A253">
        <v>252</v>
      </c>
      <c r="B253" t="s">
        <v>1074</v>
      </c>
      <c r="C253" t="s">
        <v>1088</v>
      </c>
      <c r="D253" t="s">
        <v>1089</v>
      </c>
    </row>
    <row r="254" spans="1:4">
      <c r="A254">
        <v>253</v>
      </c>
      <c r="B254" t="s">
        <v>1074</v>
      </c>
      <c r="C254" t="s">
        <v>1090</v>
      </c>
      <c r="D254" t="s">
        <v>1091</v>
      </c>
    </row>
    <row r="255" spans="1:4">
      <c r="A255">
        <v>254</v>
      </c>
      <c r="B255" t="s">
        <v>451</v>
      </c>
      <c r="C255" t="s">
        <v>1092</v>
      </c>
      <c r="D255" t="s">
        <v>1093</v>
      </c>
    </row>
    <row r="256" spans="1:4">
      <c r="A256">
        <v>255</v>
      </c>
      <c r="B256" t="s">
        <v>451</v>
      </c>
      <c r="C256" t="s">
        <v>1094</v>
      </c>
      <c r="D256" t="s">
        <v>1095</v>
      </c>
    </row>
    <row r="257" spans="1:4">
      <c r="A257">
        <v>256</v>
      </c>
      <c r="B257" t="s">
        <v>451</v>
      </c>
      <c r="C257" t="s">
        <v>1096</v>
      </c>
      <c r="D257" t="s">
        <v>1097</v>
      </c>
    </row>
    <row r="258" spans="1:4">
      <c r="A258">
        <v>257</v>
      </c>
      <c r="B258" t="s">
        <v>451</v>
      </c>
      <c r="C258" t="s">
        <v>1098</v>
      </c>
      <c r="D258" t="s">
        <v>1099</v>
      </c>
    </row>
    <row r="259" spans="1:4">
      <c r="A259">
        <v>258</v>
      </c>
      <c r="B259" t="s">
        <v>451</v>
      </c>
      <c r="C259" t="s">
        <v>451</v>
      </c>
      <c r="D259" t="s">
        <v>452</v>
      </c>
    </row>
    <row r="260" spans="1:4">
      <c r="A260">
        <v>259</v>
      </c>
      <c r="B260" t="s">
        <v>451</v>
      </c>
      <c r="C260" t="s">
        <v>1100</v>
      </c>
      <c r="D260" t="s">
        <v>1101</v>
      </c>
    </row>
    <row r="261" spans="1:4">
      <c r="A261">
        <v>260</v>
      </c>
      <c r="B261" t="s">
        <v>451</v>
      </c>
      <c r="C261" t="s">
        <v>463</v>
      </c>
      <c r="D261" t="s">
        <v>464</v>
      </c>
    </row>
    <row r="262" spans="1:4">
      <c r="A262">
        <v>261</v>
      </c>
      <c r="B262" t="s">
        <v>451</v>
      </c>
      <c r="C262" t="s">
        <v>1102</v>
      </c>
      <c r="D262" t="s">
        <v>1103</v>
      </c>
    </row>
    <row r="263" spans="1:4">
      <c r="A263">
        <v>262</v>
      </c>
      <c r="B263" t="s">
        <v>451</v>
      </c>
      <c r="C263" t="s">
        <v>453</v>
      </c>
      <c r="D263" t="s">
        <v>454</v>
      </c>
    </row>
    <row r="264" spans="1:4">
      <c r="A264">
        <v>263</v>
      </c>
      <c r="B264" t="s">
        <v>451</v>
      </c>
      <c r="C264" t="s">
        <v>1104</v>
      </c>
      <c r="D264" t="s">
        <v>1105</v>
      </c>
    </row>
    <row r="265" spans="1:4">
      <c r="A265">
        <v>264</v>
      </c>
      <c r="B265" t="s">
        <v>451</v>
      </c>
      <c r="C265" t="s">
        <v>1106</v>
      </c>
      <c r="D265" t="s">
        <v>1107</v>
      </c>
    </row>
    <row r="266" spans="1:4">
      <c r="A266">
        <v>265</v>
      </c>
      <c r="B266" t="s">
        <v>451</v>
      </c>
      <c r="C266" t="s">
        <v>1108</v>
      </c>
      <c r="D266" t="s">
        <v>1109</v>
      </c>
    </row>
    <row r="267" spans="1:4">
      <c r="A267">
        <v>266</v>
      </c>
      <c r="B267" t="s">
        <v>451</v>
      </c>
      <c r="C267" t="s">
        <v>1110</v>
      </c>
      <c r="D267" t="s">
        <v>1111</v>
      </c>
    </row>
    <row r="268" spans="1:4">
      <c r="A268">
        <v>267</v>
      </c>
      <c r="B268" t="s">
        <v>451</v>
      </c>
      <c r="C268" t="s">
        <v>1112</v>
      </c>
      <c r="D268" t="s">
        <v>1113</v>
      </c>
    </row>
    <row r="269" spans="1:4">
      <c r="A269">
        <v>268</v>
      </c>
      <c r="B269" t="s">
        <v>1114</v>
      </c>
      <c r="C269" t="s">
        <v>1116</v>
      </c>
      <c r="D269" t="s">
        <v>1117</v>
      </c>
    </row>
    <row r="270" spans="1:4">
      <c r="A270">
        <v>269</v>
      </c>
      <c r="B270" t="s">
        <v>1114</v>
      </c>
      <c r="C270" t="s">
        <v>1118</v>
      </c>
      <c r="D270" t="s">
        <v>1119</v>
      </c>
    </row>
    <row r="271" spans="1:4">
      <c r="A271">
        <v>270</v>
      </c>
      <c r="B271" t="s">
        <v>1114</v>
      </c>
      <c r="C271" t="s">
        <v>1120</v>
      </c>
      <c r="D271" t="s">
        <v>1121</v>
      </c>
    </row>
    <row r="272" spans="1:4">
      <c r="A272">
        <v>271</v>
      </c>
      <c r="B272" t="s">
        <v>1114</v>
      </c>
      <c r="C272" t="s">
        <v>1122</v>
      </c>
      <c r="D272" t="s">
        <v>1123</v>
      </c>
    </row>
    <row r="273" spans="1:4">
      <c r="A273">
        <v>272</v>
      </c>
      <c r="B273" t="s">
        <v>1114</v>
      </c>
      <c r="C273" t="s">
        <v>1124</v>
      </c>
      <c r="D273" t="s">
        <v>1125</v>
      </c>
    </row>
    <row r="274" spans="1:4">
      <c r="A274">
        <v>273</v>
      </c>
      <c r="B274" t="s">
        <v>1114</v>
      </c>
      <c r="C274" t="s">
        <v>1126</v>
      </c>
      <c r="D274" t="s">
        <v>1127</v>
      </c>
    </row>
    <row r="275" spans="1:4">
      <c r="A275">
        <v>274</v>
      </c>
      <c r="B275" t="s">
        <v>1114</v>
      </c>
      <c r="C275" t="s">
        <v>1114</v>
      </c>
      <c r="D275" t="s">
        <v>1115</v>
      </c>
    </row>
    <row r="276" spans="1:4">
      <c r="A276">
        <v>275</v>
      </c>
      <c r="B276" t="s">
        <v>1114</v>
      </c>
      <c r="C276" t="s">
        <v>1128</v>
      </c>
      <c r="D276" t="s">
        <v>1129</v>
      </c>
    </row>
    <row r="277" spans="1:4">
      <c r="A277">
        <v>276</v>
      </c>
      <c r="B277" t="s">
        <v>1114</v>
      </c>
      <c r="C277" t="s">
        <v>1130</v>
      </c>
      <c r="D277" t="s">
        <v>1131</v>
      </c>
    </row>
    <row r="278" spans="1:4">
      <c r="A278">
        <v>277</v>
      </c>
      <c r="B278" t="s">
        <v>1114</v>
      </c>
      <c r="C278" t="s">
        <v>1132</v>
      </c>
      <c r="D278" t="s">
        <v>1133</v>
      </c>
    </row>
    <row r="279" spans="1:4">
      <c r="A279">
        <v>278</v>
      </c>
      <c r="B279" t="s">
        <v>1114</v>
      </c>
      <c r="C279" t="s">
        <v>1134</v>
      </c>
      <c r="D279" t="s">
        <v>1135</v>
      </c>
    </row>
    <row r="280" spans="1:4">
      <c r="A280">
        <v>279</v>
      </c>
      <c r="B280" t="s">
        <v>1114</v>
      </c>
      <c r="C280" t="s">
        <v>1136</v>
      </c>
      <c r="D280" t="s">
        <v>1137</v>
      </c>
    </row>
    <row r="281" spans="1:4">
      <c r="A281">
        <v>280</v>
      </c>
      <c r="B281" t="s">
        <v>1114</v>
      </c>
      <c r="C281" t="s">
        <v>1138</v>
      </c>
      <c r="D281" t="s">
        <v>1139</v>
      </c>
    </row>
    <row r="282" spans="1:4">
      <c r="A282">
        <v>281</v>
      </c>
      <c r="B282" t="s">
        <v>1114</v>
      </c>
      <c r="C282" t="s">
        <v>1140</v>
      </c>
      <c r="D282" t="s">
        <v>1141</v>
      </c>
    </row>
    <row r="283" spans="1:4">
      <c r="A283">
        <v>282</v>
      </c>
      <c r="B283" t="s">
        <v>1114</v>
      </c>
      <c r="C283" t="s">
        <v>1142</v>
      </c>
      <c r="D283" t="s">
        <v>1143</v>
      </c>
    </row>
    <row r="284" spans="1:4">
      <c r="A284">
        <v>283</v>
      </c>
      <c r="B284" t="s">
        <v>1114</v>
      </c>
      <c r="C284" t="s">
        <v>1144</v>
      </c>
      <c r="D284" t="s">
        <v>1145</v>
      </c>
    </row>
    <row r="285" spans="1:4">
      <c r="A285">
        <v>284</v>
      </c>
      <c r="B285" t="s">
        <v>1146</v>
      </c>
      <c r="C285" t="s">
        <v>1148</v>
      </c>
      <c r="D285" t="s">
        <v>1149</v>
      </c>
    </row>
    <row r="286" spans="1:4">
      <c r="A286">
        <v>285</v>
      </c>
      <c r="B286" t="s">
        <v>1146</v>
      </c>
      <c r="C286" t="s">
        <v>1150</v>
      </c>
      <c r="D286" t="s">
        <v>1151</v>
      </c>
    </row>
    <row r="287" spans="1:4">
      <c r="A287">
        <v>286</v>
      </c>
      <c r="B287" t="s">
        <v>1146</v>
      </c>
      <c r="C287" t="s">
        <v>1152</v>
      </c>
      <c r="D287" t="s">
        <v>1153</v>
      </c>
    </row>
    <row r="288" spans="1:4">
      <c r="A288">
        <v>287</v>
      </c>
      <c r="B288" t="s">
        <v>1146</v>
      </c>
      <c r="C288" t="s">
        <v>1154</v>
      </c>
      <c r="D288" t="s">
        <v>1155</v>
      </c>
    </row>
    <row r="289" spans="1:4">
      <c r="A289">
        <v>288</v>
      </c>
      <c r="B289" t="s">
        <v>1146</v>
      </c>
      <c r="C289" t="s">
        <v>1156</v>
      </c>
      <c r="D289" t="s">
        <v>1157</v>
      </c>
    </row>
    <row r="290" spans="1:4">
      <c r="A290">
        <v>289</v>
      </c>
      <c r="B290" t="s">
        <v>1146</v>
      </c>
      <c r="C290" t="s">
        <v>1158</v>
      </c>
      <c r="D290" t="s">
        <v>1159</v>
      </c>
    </row>
    <row r="291" spans="1:4">
      <c r="A291">
        <v>290</v>
      </c>
      <c r="B291" t="s">
        <v>1146</v>
      </c>
      <c r="C291" t="s">
        <v>1146</v>
      </c>
      <c r="D291" t="s">
        <v>1147</v>
      </c>
    </row>
    <row r="292" spans="1:4">
      <c r="A292">
        <v>291</v>
      </c>
      <c r="B292" t="s">
        <v>1146</v>
      </c>
      <c r="C292" t="s">
        <v>1160</v>
      </c>
      <c r="D292" t="s">
        <v>1161</v>
      </c>
    </row>
    <row r="293" spans="1:4">
      <c r="A293">
        <v>292</v>
      </c>
      <c r="B293" t="s">
        <v>514</v>
      </c>
      <c r="C293" t="s">
        <v>1162</v>
      </c>
      <c r="D293" t="s">
        <v>1163</v>
      </c>
    </row>
    <row r="294" spans="1:4">
      <c r="A294">
        <v>293</v>
      </c>
      <c r="B294" t="s">
        <v>514</v>
      </c>
      <c r="C294" t="s">
        <v>1164</v>
      </c>
      <c r="D294" t="s">
        <v>1165</v>
      </c>
    </row>
    <row r="295" spans="1:4">
      <c r="A295">
        <v>294</v>
      </c>
      <c r="B295" t="s">
        <v>514</v>
      </c>
      <c r="C295" t="s">
        <v>1166</v>
      </c>
      <c r="D295" t="s">
        <v>1167</v>
      </c>
    </row>
    <row r="296" spans="1:4">
      <c r="A296">
        <v>295</v>
      </c>
      <c r="B296" t="s">
        <v>514</v>
      </c>
      <c r="C296" t="s">
        <v>1168</v>
      </c>
      <c r="D296" t="s">
        <v>1169</v>
      </c>
    </row>
    <row r="297" spans="1:4">
      <c r="A297">
        <v>296</v>
      </c>
      <c r="B297" t="s">
        <v>514</v>
      </c>
      <c r="C297" t="s">
        <v>1170</v>
      </c>
      <c r="D297" t="s">
        <v>1171</v>
      </c>
    </row>
    <row r="298" spans="1:4">
      <c r="A298">
        <v>297</v>
      </c>
      <c r="B298" t="s">
        <v>514</v>
      </c>
      <c r="C298" t="s">
        <v>1172</v>
      </c>
      <c r="D298" t="s">
        <v>1173</v>
      </c>
    </row>
    <row r="299" spans="1:4">
      <c r="A299">
        <v>298</v>
      </c>
      <c r="B299" t="s">
        <v>514</v>
      </c>
      <c r="C299" t="s">
        <v>514</v>
      </c>
      <c r="D299" t="s">
        <v>515</v>
      </c>
    </row>
    <row r="300" spans="1:4">
      <c r="A300">
        <v>299</v>
      </c>
      <c r="B300" t="s">
        <v>514</v>
      </c>
      <c r="C300" t="s">
        <v>516</v>
      </c>
      <c r="D300" t="s">
        <v>517</v>
      </c>
    </row>
    <row r="301" spans="1:4">
      <c r="A301">
        <v>300</v>
      </c>
      <c r="B301" t="s">
        <v>1174</v>
      </c>
      <c r="C301" t="s">
        <v>1176</v>
      </c>
      <c r="D301" t="s">
        <v>1177</v>
      </c>
    </row>
    <row r="302" spans="1:4">
      <c r="A302">
        <v>301</v>
      </c>
      <c r="B302" t="s">
        <v>1174</v>
      </c>
      <c r="C302" t="s">
        <v>1178</v>
      </c>
      <c r="D302" t="s">
        <v>1179</v>
      </c>
    </row>
    <row r="303" spans="1:4">
      <c r="A303">
        <v>302</v>
      </c>
      <c r="B303" t="s">
        <v>1174</v>
      </c>
      <c r="C303" t="s">
        <v>1180</v>
      </c>
      <c r="D303" t="s">
        <v>1181</v>
      </c>
    </row>
    <row r="304" spans="1:4">
      <c r="A304">
        <v>303</v>
      </c>
      <c r="B304" t="s">
        <v>1174</v>
      </c>
      <c r="C304" t="s">
        <v>1182</v>
      </c>
      <c r="D304" t="s">
        <v>1183</v>
      </c>
    </row>
    <row r="305" spans="1:4">
      <c r="A305">
        <v>304</v>
      </c>
      <c r="B305" t="s">
        <v>1174</v>
      </c>
      <c r="C305" t="s">
        <v>1184</v>
      </c>
      <c r="D305" t="s">
        <v>1185</v>
      </c>
    </row>
    <row r="306" spans="1:4">
      <c r="A306">
        <v>305</v>
      </c>
      <c r="B306" t="s">
        <v>1174</v>
      </c>
      <c r="C306" t="s">
        <v>1174</v>
      </c>
      <c r="D306" t="s">
        <v>1175</v>
      </c>
    </row>
    <row r="307" spans="1:4">
      <c r="A307">
        <v>306</v>
      </c>
      <c r="B307" t="s">
        <v>1174</v>
      </c>
      <c r="C307" t="s">
        <v>1186</v>
      </c>
      <c r="D307" t="s">
        <v>1187</v>
      </c>
    </row>
    <row r="308" spans="1:4">
      <c r="A308">
        <v>307</v>
      </c>
      <c r="B308" t="s">
        <v>484</v>
      </c>
      <c r="C308" t="s">
        <v>984</v>
      </c>
      <c r="D308" t="s">
        <v>1188</v>
      </c>
    </row>
    <row r="309" spans="1:4">
      <c r="A309">
        <v>308</v>
      </c>
      <c r="B309" t="s">
        <v>484</v>
      </c>
      <c r="C309" t="s">
        <v>1189</v>
      </c>
      <c r="D309" t="s">
        <v>1190</v>
      </c>
    </row>
    <row r="310" spans="1:4">
      <c r="A310">
        <v>309</v>
      </c>
      <c r="B310" t="s">
        <v>484</v>
      </c>
      <c r="C310" t="s">
        <v>1191</v>
      </c>
      <c r="D310" t="s">
        <v>1192</v>
      </c>
    </row>
    <row r="311" spans="1:4">
      <c r="A311">
        <v>310</v>
      </c>
      <c r="B311" t="s">
        <v>484</v>
      </c>
      <c r="C311" t="s">
        <v>1193</v>
      </c>
      <c r="D311" t="s">
        <v>1194</v>
      </c>
    </row>
    <row r="312" spans="1:4">
      <c r="A312">
        <v>311</v>
      </c>
      <c r="B312" t="s">
        <v>484</v>
      </c>
      <c r="C312" t="s">
        <v>1195</v>
      </c>
      <c r="D312" t="s">
        <v>1196</v>
      </c>
    </row>
    <row r="313" spans="1:4">
      <c r="A313">
        <v>312</v>
      </c>
      <c r="B313" t="s">
        <v>484</v>
      </c>
      <c r="C313" t="s">
        <v>486</v>
      </c>
      <c r="D313" t="s">
        <v>487</v>
      </c>
    </row>
    <row r="314" spans="1:4">
      <c r="A314">
        <v>313</v>
      </c>
      <c r="B314" t="s">
        <v>484</v>
      </c>
      <c r="C314" t="s">
        <v>1197</v>
      </c>
      <c r="D314" t="s">
        <v>1198</v>
      </c>
    </row>
    <row r="315" spans="1:4">
      <c r="A315">
        <v>314</v>
      </c>
      <c r="B315" t="s">
        <v>484</v>
      </c>
      <c r="C315" t="s">
        <v>1199</v>
      </c>
      <c r="D315" t="s">
        <v>1200</v>
      </c>
    </row>
    <row r="316" spans="1:4">
      <c r="A316">
        <v>315</v>
      </c>
      <c r="B316" t="s">
        <v>484</v>
      </c>
      <c r="C316" t="s">
        <v>1201</v>
      </c>
      <c r="D316" t="s">
        <v>1202</v>
      </c>
    </row>
    <row r="317" spans="1:4">
      <c r="A317">
        <v>316</v>
      </c>
      <c r="B317" t="s">
        <v>484</v>
      </c>
      <c r="C317" t="s">
        <v>1203</v>
      </c>
      <c r="D317" t="s">
        <v>1204</v>
      </c>
    </row>
    <row r="318" spans="1:4">
      <c r="A318">
        <v>317</v>
      </c>
      <c r="B318" t="s">
        <v>484</v>
      </c>
      <c r="C318" t="s">
        <v>1205</v>
      </c>
      <c r="D318" t="s">
        <v>1206</v>
      </c>
    </row>
    <row r="319" spans="1:4">
      <c r="A319">
        <v>318</v>
      </c>
      <c r="B319" t="s">
        <v>484</v>
      </c>
      <c r="C319" t="s">
        <v>484</v>
      </c>
      <c r="D319" t="s">
        <v>485</v>
      </c>
    </row>
    <row r="320" spans="1:4">
      <c r="A320">
        <v>319</v>
      </c>
      <c r="B320" t="s">
        <v>1207</v>
      </c>
      <c r="C320" t="s">
        <v>1209</v>
      </c>
      <c r="D320" t="s">
        <v>1210</v>
      </c>
    </row>
    <row r="321" spans="1:4">
      <c r="A321">
        <v>320</v>
      </c>
      <c r="B321" t="s">
        <v>1207</v>
      </c>
      <c r="C321" t="s">
        <v>1211</v>
      </c>
      <c r="D321" t="s">
        <v>1212</v>
      </c>
    </row>
    <row r="322" spans="1:4">
      <c r="A322">
        <v>321</v>
      </c>
      <c r="B322" t="s">
        <v>1207</v>
      </c>
      <c r="C322" t="s">
        <v>1213</v>
      </c>
      <c r="D322" t="s">
        <v>1214</v>
      </c>
    </row>
    <row r="323" spans="1:4">
      <c r="A323">
        <v>322</v>
      </c>
      <c r="B323" t="s">
        <v>1207</v>
      </c>
      <c r="C323" t="s">
        <v>1215</v>
      </c>
      <c r="D323" t="s">
        <v>1216</v>
      </c>
    </row>
    <row r="324" spans="1:4">
      <c r="A324">
        <v>323</v>
      </c>
      <c r="B324" t="s">
        <v>1207</v>
      </c>
      <c r="C324" t="s">
        <v>678</v>
      </c>
      <c r="D324" t="s">
        <v>1217</v>
      </c>
    </row>
    <row r="325" spans="1:4">
      <c r="A325">
        <v>324</v>
      </c>
      <c r="B325" t="s">
        <v>1207</v>
      </c>
      <c r="C325" t="s">
        <v>1218</v>
      </c>
      <c r="D325" t="s">
        <v>1219</v>
      </c>
    </row>
    <row r="326" spans="1:4">
      <c r="A326">
        <v>325</v>
      </c>
      <c r="B326" t="s">
        <v>1207</v>
      </c>
      <c r="C326" t="s">
        <v>1220</v>
      </c>
      <c r="D326" t="s">
        <v>1221</v>
      </c>
    </row>
    <row r="327" spans="1:4">
      <c r="A327">
        <v>326</v>
      </c>
      <c r="B327" t="s">
        <v>1207</v>
      </c>
      <c r="C327" t="s">
        <v>1222</v>
      </c>
      <c r="D327" t="s">
        <v>1223</v>
      </c>
    </row>
    <row r="328" spans="1:4">
      <c r="A328">
        <v>327</v>
      </c>
      <c r="B328" t="s">
        <v>1207</v>
      </c>
      <c r="C328" t="s">
        <v>1224</v>
      </c>
      <c r="D328" t="s">
        <v>1225</v>
      </c>
    </row>
    <row r="329" spans="1:4">
      <c r="A329">
        <v>328</v>
      </c>
      <c r="B329" t="s">
        <v>1207</v>
      </c>
      <c r="C329" t="s">
        <v>1226</v>
      </c>
      <c r="D329" t="s">
        <v>1227</v>
      </c>
    </row>
    <row r="330" spans="1:4">
      <c r="A330">
        <v>329</v>
      </c>
      <c r="B330" t="s">
        <v>1207</v>
      </c>
      <c r="C330" t="s">
        <v>1228</v>
      </c>
      <c r="D330" t="s">
        <v>1229</v>
      </c>
    </row>
    <row r="331" spans="1:4">
      <c r="A331">
        <v>330</v>
      </c>
      <c r="B331" t="s">
        <v>1207</v>
      </c>
      <c r="C331" t="s">
        <v>1230</v>
      </c>
      <c r="D331" t="s">
        <v>1231</v>
      </c>
    </row>
    <row r="332" spans="1:4">
      <c r="A332">
        <v>331</v>
      </c>
      <c r="B332" t="s">
        <v>1207</v>
      </c>
      <c r="C332" t="s">
        <v>1207</v>
      </c>
      <c r="D332" t="s">
        <v>1208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27"/>
  </cols>
  <sheetData>
    <row r="1" spans="1:27" ht="10.5" customHeight="1">
      <c r="AA1" s="127" t="s">
        <v>250</v>
      </c>
    </row>
    <row r="2" spans="1:27" ht="16.5" customHeight="1">
      <c r="B2" s="258" t="str">
        <f>"Код шаблона: " &amp; GetCode()</f>
        <v>Код шаблона: JKH.OPEN.INFO.REQUEST.WARM</v>
      </c>
      <c r="C2" s="258"/>
      <c r="D2" s="258"/>
      <c r="E2" s="258"/>
      <c r="F2" s="258"/>
      <c r="G2" s="258"/>
      <c r="V2" s="63"/>
    </row>
    <row r="3" spans="1:27" ht="18" customHeight="1">
      <c r="B3" s="259" t="str">
        <f>"Версия " &amp; GetVersion()</f>
        <v>Версия 1.1.1</v>
      </c>
      <c r="C3" s="259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V3" s="63"/>
      <c r="W3" s="63"/>
      <c r="X3" s="63"/>
      <c r="Y3" s="63"/>
    </row>
    <row r="4" spans="1:27" ht="6" customHeight="1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7" ht="32.25" customHeight="1">
      <c r="B5" s="260" t="s">
        <v>340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2"/>
    </row>
    <row r="6" spans="1:27" ht="9.75" customHeight="1">
      <c r="A6" s="63"/>
      <c r="B6" s="126"/>
      <c r="C6" s="125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7"/>
    </row>
    <row r="7" spans="1:27" ht="15" customHeight="1">
      <c r="A7" s="63"/>
      <c r="B7" s="126"/>
      <c r="C7" s="125"/>
      <c r="D7" s="108"/>
      <c r="E7" s="263" t="s">
        <v>256</v>
      </c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107"/>
    </row>
    <row r="8" spans="1:27" ht="15" customHeight="1">
      <c r="A8" s="63"/>
      <c r="B8" s="126"/>
      <c r="C8" s="125"/>
      <c r="D8" s="108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107"/>
    </row>
    <row r="9" spans="1:27" ht="15" customHeight="1">
      <c r="A9" s="63"/>
      <c r="B9" s="126"/>
      <c r="C9" s="125"/>
      <c r="D9" s="108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107"/>
    </row>
    <row r="10" spans="1:27" ht="10.5" customHeight="1">
      <c r="A10" s="63"/>
      <c r="B10" s="126"/>
      <c r="C10" s="125"/>
      <c r="D10" s="108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107"/>
    </row>
    <row r="11" spans="1:27" ht="27" customHeight="1">
      <c r="A11" s="63"/>
      <c r="B11" s="126"/>
      <c r="C11" s="125"/>
      <c r="D11" s="108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107"/>
    </row>
    <row r="12" spans="1:27" ht="12" customHeight="1">
      <c r="A12" s="63"/>
      <c r="B12" s="126"/>
      <c r="C12" s="125"/>
      <c r="D12" s="108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107"/>
    </row>
    <row r="13" spans="1:27" ht="38.25" customHeight="1">
      <c r="A13" s="63"/>
      <c r="B13" s="126"/>
      <c r="C13" s="125"/>
      <c r="D13" s="108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121"/>
    </row>
    <row r="14" spans="1:27" ht="15" customHeight="1">
      <c r="A14" s="63"/>
      <c r="B14" s="126"/>
      <c r="C14" s="125"/>
      <c r="D14" s="108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107"/>
    </row>
    <row r="15" spans="1:27" ht="15">
      <c r="A15" s="63"/>
      <c r="B15" s="126"/>
      <c r="C15" s="125"/>
      <c r="D15" s="108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107"/>
    </row>
    <row r="16" spans="1:27" ht="15">
      <c r="A16" s="63"/>
      <c r="B16" s="126"/>
      <c r="C16" s="125"/>
      <c r="D16" s="108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107"/>
    </row>
    <row r="17" spans="1:25" ht="15" customHeight="1">
      <c r="A17" s="63"/>
      <c r="B17" s="126"/>
      <c r="C17" s="125"/>
      <c r="D17" s="108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107"/>
    </row>
    <row r="18" spans="1:25" ht="15">
      <c r="A18" s="63"/>
      <c r="B18" s="126"/>
      <c r="C18" s="125"/>
      <c r="D18" s="108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107"/>
    </row>
    <row r="19" spans="1:25" ht="59.25" customHeight="1">
      <c r="A19" s="63"/>
      <c r="B19" s="126"/>
      <c r="C19" s="125"/>
      <c r="D19" s="114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107"/>
    </row>
    <row r="20" spans="1:25" ht="15" hidden="1">
      <c r="A20" s="63"/>
      <c r="B20" s="126"/>
      <c r="C20" s="125"/>
      <c r="D20" s="114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07"/>
    </row>
    <row r="21" spans="1:25" ht="14.25" hidden="1" customHeight="1">
      <c r="A21" s="63"/>
      <c r="B21" s="126"/>
      <c r="C21" s="125"/>
      <c r="D21" s="109"/>
      <c r="E21" s="120" t="s">
        <v>248</v>
      </c>
      <c r="F21" s="256" t="s">
        <v>333</v>
      </c>
      <c r="G21" s="257"/>
      <c r="H21" s="257"/>
      <c r="I21" s="257"/>
      <c r="J21" s="257"/>
      <c r="K21" s="257"/>
      <c r="L21" s="257"/>
      <c r="M21" s="257"/>
      <c r="N21" s="108"/>
      <c r="O21" s="119" t="s">
        <v>248</v>
      </c>
      <c r="P21" s="248" t="s">
        <v>249</v>
      </c>
      <c r="Q21" s="249"/>
      <c r="R21" s="249"/>
      <c r="S21" s="249"/>
      <c r="T21" s="249"/>
      <c r="U21" s="249"/>
      <c r="V21" s="249"/>
      <c r="W21" s="249"/>
      <c r="X21" s="249"/>
      <c r="Y21" s="107"/>
    </row>
    <row r="22" spans="1:25" ht="14.25" hidden="1" customHeight="1">
      <c r="A22" s="63"/>
      <c r="B22" s="126"/>
      <c r="C22" s="125"/>
      <c r="D22" s="109"/>
      <c r="E22" s="204" t="s">
        <v>248</v>
      </c>
      <c r="F22" s="256" t="s">
        <v>251</v>
      </c>
      <c r="G22" s="257"/>
      <c r="H22" s="257"/>
      <c r="I22" s="257"/>
      <c r="J22" s="257"/>
      <c r="K22" s="257"/>
      <c r="L22" s="257"/>
      <c r="M22" s="257"/>
      <c r="N22" s="108"/>
      <c r="O22" s="122" t="s">
        <v>248</v>
      </c>
      <c r="P22" s="248" t="s">
        <v>254</v>
      </c>
      <c r="Q22" s="249"/>
      <c r="R22" s="249"/>
      <c r="S22" s="249"/>
      <c r="T22" s="249"/>
      <c r="U22" s="249"/>
      <c r="V22" s="249"/>
      <c r="W22" s="249"/>
      <c r="X22" s="249"/>
      <c r="Y22" s="107"/>
    </row>
    <row r="23" spans="1:25" ht="27" hidden="1" customHeight="1">
      <c r="A23" s="63"/>
      <c r="B23" s="126"/>
      <c r="C23" s="125"/>
      <c r="D23" s="109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264" t="s">
        <v>253</v>
      </c>
      <c r="Q23" s="264"/>
      <c r="R23" s="264"/>
      <c r="S23" s="264"/>
      <c r="T23" s="264"/>
      <c r="U23" s="264"/>
      <c r="V23" s="264"/>
      <c r="W23" s="264"/>
      <c r="X23" s="108"/>
      <c r="Y23" s="107"/>
    </row>
    <row r="24" spans="1:25" ht="10.5" hidden="1" customHeight="1">
      <c r="A24" s="63"/>
      <c r="B24" s="126"/>
      <c r="C24" s="125"/>
      <c r="D24" s="109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7"/>
    </row>
    <row r="25" spans="1:25" ht="27" hidden="1" customHeight="1">
      <c r="A25" s="63"/>
      <c r="B25" s="126"/>
      <c r="C25" s="125"/>
      <c r="D25" s="109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7"/>
    </row>
    <row r="26" spans="1:25" ht="12" hidden="1" customHeight="1">
      <c r="A26" s="63"/>
      <c r="B26" s="126"/>
      <c r="C26" s="125"/>
      <c r="D26" s="109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7"/>
    </row>
    <row r="27" spans="1:25" ht="38.25" hidden="1" customHeight="1">
      <c r="A27" s="63"/>
      <c r="B27" s="126"/>
      <c r="C27" s="125"/>
      <c r="D27" s="109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7"/>
    </row>
    <row r="28" spans="1:25" ht="15" hidden="1">
      <c r="A28" s="63"/>
      <c r="B28" s="126"/>
      <c r="C28" s="125"/>
      <c r="D28" s="109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7"/>
    </row>
    <row r="29" spans="1:25" ht="15" hidden="1">
      <c r="A29" s="63"/>
      <c r="B29" s="126"/>
      <c r="C29" s="125"/>
      <c r="D29" s="109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7"/>
    </row>
    <row r="30" spans="1:25" ht="15" hidden="1">
      <c r="A30" s="63"/>
      <c r="B30" s="126"/>
      <c r="C30" s="125"/>
      <c r="D30" s="109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7"/>
    </row>
    <row r="31" spans="1:25" ht="15" hidden="1">
      <c r="A31" s="63"/>
      <c r="B31" s="126"/>
      <c r="C31" s="125"/>
      <c r="D31" s="109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7"/>
    </row>
    <row r="32" spans="1:25" ht="15" hidden="1">
      <c r="A32" s="63"/>
      <c r="B32" s="126"/>
      <c r="C32" s="125"/>
      <c r="D32" s="109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7"/>
    </row>
    <row r="33" spans="1:25" ht="18.75" hidden="1" customHeight="1">
      <c r="A33" s="63"/>
      <c r="B33" s="126"/>
      <c r="C33" s="125"/>
      <c r="D33" s="114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07"/>
    </row>
    <row r="34" spans="1:25" ht="15" hidden="1">
      <c r="A34" s="63"/>
      <c r="B34" s="126"/>
      <c r="C34" s="125"/>
      <c r="D34" s="114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07"/>
    </row>
    <row r="35" spans="1:25" ht="24" hidden="1" customHeight="1">
      <c r="A35" s="63"/>
      <c r="B35" s="126"/>
      <c r="C35" s="125"/>
      <c r="D35" s="109"/>
      <c r="E35" s="250" t="s">
        <v>247</v>
      </c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107"/>
    </row>
    <row r="36" spans="1:25" ht="38.25" hidden="1" customHeight="1">
      <c r="A36" s="63"/>
      <c r="B36" s="126"/>
      <c r="C36" s="125"/>
      <c r="D36" s="10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107"/>
    </row>
    <row r="37" spans="1:25" ht="9.75" hidden="1" customHeight="1">
      <c r="A37" s="63"/>
      <c r="B37" s="126"/>
      <c r="C37" s="125"/>
      <c r="D37" s="109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107"/>
    </row>
    <row r="38" spans="1:25" ht="51" hidden="1" customHeight="1">
      <c r="A38" s="63"/>
      <c r="B38" s="126"/>
      <c r="C38" s="125"/>
      <c r="D38" s="109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107"/>
    </row>
    <row r="39" spans="1:25" ht="15" hidden="1" customHeight="1">
      <c r="A39" s="63"/>
      <c r="B39" s="126"/>
      <c r="C39" s="125"/>
      <c r="D39" s="109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107"/>
    </row>
    <row r="40" spans="1:25" ht="12" hidden="1" customHeight="1">
      <c r="A40" s="63"/>
      <c r="B40" s="126"/>
      <c r="C40" s="125"/>
      <c r="D40" s="109"/>
      <c r="E40" s="266" t="s">
        <v>50</v>
      </c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107"/>
    </row>
    <row r="41" spans="1:25" ht="38.25" hidden="1" customHeight="1">
      <c r="A41" s="63"/>
      <c r="B41" s="126"/>
      <c r="C41" s="125"/>
      <c r="D41" s="109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107"/>
    </row>
    <row r="42" spans="1:25" ht="15" hidden="1">
      <c r="A42" s="63"/>
      <c r="B42" s="126"/>
      <c r="C42" s="125"/>
      <c r="D42" s="109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107"/>
    </row>
    <row r="43" spans="1:25" ht="15" hidden="1">
      <c r="A43" s="63"/>
      <c r="B43" s="126"/>
      <c r="C43" s="125"/>
      <c r="D43" s="109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107"/>
    </row>
    <row r="44" spans="1:25" ht="33.75" hidden="1" customHeight="1">
      <c r="A44" s="63"/>
      <c r="B44" s="126"/>
      <c r="C44" s="125"/>
      <c r="D44" s="114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107"/>
    </row>
    <row r="45" spans="1:25" ht="15" hidden="1">
      <c r="A45" s="63"/>
      <c r="B45" s="126"/>
      <c r="C45" s="125"/>
      <c r="D45" s="114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107"/>
    </row>
    <row r="46" spans="1:25" ht="24" hidden="1" customHeight="1">
      <c r="A46" s="63"/>
      <c r="B46" s="126"/>
      <c r="C46" s="125"/>
      <c r="D46" s="109"/>
      <c r="E46" s="253" t="s">
        <v>246</v>
      </c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107"/>
    </row>
    <row r="47" spans="1:25" ht="37.5" hidden="1" customHeight="1">
      <c r="A47" s="63"/>
      <c r="B47" s="126"/>
      <c r="C47" s="125"/>
      <c r="D47" s="109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107"/>
    </row>
    <row r="48" spans="1:25" ht="24" hidden="1" customHeight="1">
      <c r="A48" s="63"/>
      <c r="B48" s="126"/>
      <c r="C48" s="125"/>
      <c r="D48" s="109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107"/>
    </row>
    <row r="49" spans="1:25" ht="51" hidden="1" customHeight="1">
      <c r="A49" s="63"/>
      <c r="B49" s="126"/>
      <c r="C49" s="125"/>
      <c r="D49" s="109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107"/>
    </row>
    <row r="50" spans="1:25" ht="15" hidden="1">
      <c r="A50" s="63"/>
      <c r="B50" s="126"/>
      <c r="C50" s="125"/>
      <c r="D50" s="109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107"/>
    </row>
    <row r="51" spans="1:25" ht="15" hidden="1">
      <c r="A51" s="63"/>
      <c r="B51" s="126"/>
      <c r="C51" s="125"/>
      <c r="D51" s="109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107"/>
    </row>
    <row r="52" spans="1:25" ht="15" hidden="1">
      <c r="A52" s="63"/>
      <c r="B52" s="126"/>
      <c r="C52" s="125"/>
      <c r="D52" s="109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107"/>
    </row>
    <row r="53" spans="1:25" ht="15" hidden="1">
      <c r="A53" s="63"/>
      <c r="B53" s="126"/>
      <c r="C53" s="125"/>
      <c r="D53" s="109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107"/>
    </row>
    <row r="54" spans="1:25" ht="15" hidden="1">
      <c r="A54" s="63"/>
      <c r="B54" s="126"/>
      <c r="C54" s="125"/>
      <c r="D54" s="109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107"/>
    </row>
    <row r="55" spans="1:25" ht="15" hidden="1">
      <c r="A55" s="63"/>
      <c r="B55" s="126"/>
      <c r="C55" s="125"/>
      <c r="D55" s="109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107"/>
    </row>
    <row r="56" spans="1:25" ht="25.5" hidden="1" customHeight="1">
      <c r="A56" s="63"/>
      <c r="B56" s="126"/>
      <c r="C56" s="125"/>
      <c r="D56" s="114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107"/>
    </row>
    <row r="57" spans="1:25" ht="15" hidden="1">
      <c r="A57" s="63"/>
      <c r="B57" s="126"/>
      <c r="C57" s="125"/>
      <c r="D57" s="114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107"/>
    </row>
    <row r="58" spans="1:25" ht="15" hidden="1" customHeight="1">
      <c r="A58" s="63"/>
      <c r="B58" s="126"/>
      <c r="C58" s="125"/>
      <c r="D58" s="109"/>
      <c r="E58" s="251" t="s">
        <v>52</v>
      </c>
      <c r="F58" s="251"/>
      <c r="G58" s="251"/>
      <c r="H58" s="255" t="s">
        <v>42</v>
      </c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107"/>
    </row>
    <row r="59" spans="1:25" ht="15" hidden="1" customHeight="1">
      <c r="A59" s="63"/>
      <c r="B59" s="126"/>
      <c r="C59" s="125"/>
      <c r="D59" s="109"/>
      <c r="E59" s="251" t="s">
        <v>8</v>
      </c>
      <c r="F59" s="251"/>
      <c r="G59" s="251"/>
      <c r="H59" s="255" t="s">
        <v>245</v>
      </c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107"/>
    </row>
    <row r="60" spans="1:25" ht="15" hidden="1" customHeight="1">
      <c r="A60" s="63"/>
      <c r="B60" s="126"/>
      <c r="C60" s="125"/>
      <c r="D60" s="109"/>
      <c r="E60" s="251"/>
      <c r="F60" s="251"/>
      <c r="G60" s="251"/>
      <c r="H60" s="265" t="s">
        <v>244</v>
      </c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107"/>
    </row>
    <row r="61" spans="1:25" ht="15" hidden="1">
      <c r="A61" s="63"/>
      <c r="B61" s="126"/>
      <c r="C61" s="125"/>
      <c r="D61" s="109"/>
      <c r="E61" s="118"/>
      <c r="F61" s="116"/>
      <c r="G61" s="117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107"/>
    </row>
    <row r="62" spans="1:25" ht="27.75" hidden="1" customHeight="1">
      <c r="A62" s="63"/>
      <c r="B62" s="126"/>
      <c r="C62" s="125"/>
      <c r="D62" s="109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7"/>
    </row>
    <row r="63" spans="1:25" ht="15" hidden="1">
      <c r="A63" s="63"/>
      <c r="B63" s="126"/>
      <c r="C63" s="125"/>
      <c r="D63" s="109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7"/>
    </row>
    <row r="64" spans="1:25" ht="15" hidden="1">
      <c r="A64" s="63"/>
      <c r="B64" s="126"/>
      <c r="C64" s="125"/>
      <c r="D64" s="109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7"/>
    </row>
    <row r="65" spans="1:25" ht="15" hidden="1">
      <c r="A65" s="63"/>
      <c r="B65" s="126"/>
      <c r="C65" s="125"/>
      <c r="D65" s="109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7"/>
    </row>
    <row r="66" spans="1:25" ht="15" hidden="1">
      <c r="A66" s="63"/>
      <c r="B66" s="126"/>
      <c r="C66" s="125"/>
      <c r="D66" s="109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7"/>
    </row>
    <row r="67" spans="1:25" ht="15" hidden="1">
      <c r="A67" s="63"/>
      <c r="B67" s="126"/>
      <c r="C67" s="125"/>
      <c r="D67" s="109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7"/>
    </row>
    <row r="68" spans="1:25" ht="89.25" hidden="1" customHeight="1">
      <c r="A68" s="63"/>
      <c r="B68" s="126"/>
      <c r="C68" s="125"/>
      <c r="D68" s="114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07"/>
    </row>
    <row r="69" spans="1:25" ht="15" hidden="1">
      <c r="A69" s="63"/>
      <c r="B69" s="126"/>
      <c r="C69" s="125"/>
      <c r="D69" s="114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07"/>
    </row>
    <row r="70" spans="1:25" ht="21.75" hidden="1" customHeight="1">
      <c r="A70" s="63"/>
      <c r="B70" s="126"/>
      <c r="C70" s="125"/>
      <c r="D70" s="109"/>
      <c r="E70" s="254" t="s">
        <v>252</v>
      </c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107"/>
    </row>
    <row r="71" spans="1:25" ht="40.5" hidden="1" customHeight="1">
      <c r="A71" s="63"/>
      <c r="B71" s="126"/>
      <c r="C71" s="125"/>
      <c r="D71" s="109"/>
      <c r="E71" s="252" t="s">
        <v>320</v>
      </c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107"/>
    </row>
    <row r="72" spans="1:25" ht="32.25" hidden="1" customHeight="1">
      <c r="A72" s="63"/>
      <c r="B72" s="126"/>
      <c r="C72" s="125"/>
      <c r="D72" s="109"/>
      <c r="E72" s="252" t="s">
        <v>321</v>
      </c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107"/>
    </row>
    <row r="73" spans="1:25" ht="41.25" hidden="1" customHeight="1">
      <c r="A73" s="63"/>
      <c r="B73" s="126"/>
      <c r="C73" s="125"/>
      <c r="D73" s="109"/>
      <c r="E73" s="252" t="s">
        <v>332</v>
      </c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107"/>
    </row>
    <row r="74" spans="1:25" ht="31.5" hidden="1" customHeight="1">
      <c r="A74" s="63"/>
      <c r="B74" s="126"/>
      <c r="C74" s="125"/>
      <c r="D74" s="109"/>
      <c r="E74" s="252" t="s">
        <v>322</v>
      </c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107"/>
    </row>
    <row r="75" spans="1:25" ht="31.5" hidden="1" customHeight="1">
      <c r="A75" s="63"/>
      <c r="B75" s="126"/>
      <c r="C75" s="125"/>
      <c r="D75" s="109"/>
      <c r="E75" s="252" t="s">
        <v>323</v>
      </c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107"/>
    </row>
    <row r="76" spans="1:25" ht="18" hidden="1" customHeight="1">
      <c r="A76" s="63"/>
      <c r="B76" s="126"/>
      <c r="C76" s="125"/>
      <c r="D76" s="109"/>
      <c r="E76" s="252" t="s">
        <v>324</v>
      </c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107"/>
    </row>
    <row r="77" spans="1:25" ht="18" hidden="1" customHeight="1">
      <c r="A77" s="63"/>
      <c r="B77" s="126"/>
      <c r="C77" s="125"/>
      <c r="D77" s="109"/>
      <c r="E77" s="252" t="s">
        <v>325</v>
      </c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107"/>
    </row>
    <row r="78" spans="1:25" ht="3.75" hidden="1" customHeight="1">
      <c r="A78" s="63"/>
      <c r="B78" s="126"/>
      <c r="C78" s="125"/>
      <c r="D78" s="109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07"/>
    </row>
    <row r="79" spans="1:25" ht="21" hidden="1" customHeight="1">
      <c r="A79" s="63"/>
      <c r="B79" s="126"/>
      <c r="C79" s="125"/>
      <c r="D79" s="109"/>
      <c r="E79" s="254" t="s">
        <v>326</v>
      </c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107"/>
    </row>
    <row r="80" spans="1:25" ht="11.25" hidden="1" customHeight="1">
      <c r="A80" s="63"/>
      <c r="B80" s="126"/>
      <c r="C80" s="125"/>
      <c r="D80" s="109"/>
      <c r="E80" s="268" t="s">
        <v>16</v>
      </c>
      <c r="F80" s="268"/>
      <c r="G80" s="268"/>
      <c r="H80" s="268"/>
      <c r="I80" s="267" t="s">
        <v>255</v>
      </c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107"/>
    </row>
    <row r="81" spans="1:25" ht="15" hidden="1">
      <c r="A81" s="63"/>
      <c r="B81" s="126"/>
      <c r="C81" s="125"/>
      <c r="D81" s="109"/>
      <c r="E81" s="265"/>
      <c r="F81" s="265"/>
      <c r="G81" s="265"/>
      <c r="H81" s="270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107"/>
    </row>
    <row r="82" spans="1:25" ht="15" hidden="1" customHeight="1">
      <c r="A82" s="63"/>
      <c r="B82" s="126"/>
      <c r="C82" s="125"/>
      <c r="D82" s="109"/>
      <c r="E82" s="251" t="s">
        <v>51</v>
      </c>
      <c r="F82" s="251"/>
      <c r="G82" s="251"/>
      <c r="H82" s="272" t="s">
        <v>161</v>
      </c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107"/>
    </row>
    <row r="83" spans="1:25" ht="15" hidden="1" customHeight="1">
      <c r="A83" s="63"/>
      <c r="B83" s="126"/>
      <c r="C83" s="125"/>
      <c r="D83" s="109"/>
      <c r="E83" s="251" t="s">
        <v>52</v>
      </c>
      <c r="F83" s="251"/>
      <c r="G83" s="251"/>
      <c r="H83" s="272" t="s">
        <v>53</v>
      </c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107"/>
    </row>
    <row r="84" spans="1:25" ht="15" hidden="1" customHeight="1">
      <c r="A84" s="63"/>
      <c r="B84" s="126"/>
      <c r="C84" s="125"/>
      <c r="D84" s="109"/>
      <c r="E84" s="118"/>
      <c r="F84" s="116"/>
      <c r="G84" s="117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107"/>
    </row>
    <row r="85" spans="1:25" ht="15" hidden="1">
      <c r="A85" s="63"/>
      <c r="B85" s="126"/>
      <c r="C85" s="125"/>
      <c r="D85" s="109"/>
      <c r="E85" s="108"/>
      <c r="F85" s="108"/>
      <c r="G85" s="108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08"/>
      <c r="X85" s="108"/>
      <c r="Y85" s="107"/>
    </row>
    <row r="86" spans="1:25" ht="15" hidden="1">
      <c r="A86" s="63"/>
      <c r="B86" s="126"/>
      <c r="C86" s="125"/>
      <c r="D86" s="109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7"/>
    </row>
    <row r="87" spans="1:25" ht="15" hidden="1">
      <c r="A87" s="63"/>
      <c r="B87" s="126"/>
      <c r="C87" s="125"/>
      <c r="D87" s="109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7"/>
    </row>
    <row r="88" spans="1:25" ht="15" hidden="1">
      <c r="A88" s="63"/>
      <c r="B88" s="126"/>
      <c r="C88" s="125"/>
      <c r="D88" s="109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7"/>
    </row>
    <row r="89" spans="1:25" ht="15" hidden="1">
      <c r="A89" s="63"/>
      <c r="B89" s="126"/>
      <c r="C89" s="125"/>
      <c r="D89" s="109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7"/>
    </row>
    <row r="90" spans="1:25" ht="15" hidden="1">
      <c r="A90" s="63"/>
      <c r="B90" s="126"/>
      <c r="C90" s="125"/>
      <c r="D90" s="109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7"/>
    </row>
    <row r="91" spans="1:25" ht="15" hidden="1">
      <c r="A91" s="63"/>
      <c r="B91" s="126"/>
      <c r="C91" s="125"/>
      <c r="D91" s="109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7"/>
    </row>
    <row r="92" spans="1:25" ht="15" hidden="1">
      <c r="A92" s="63"/>
      <c r="B92" s="126"/>
      <c r="C92" s="125"/>
      <c r="D92" s="109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7"/>
    </row>
    <row r="93" spans="1:25" ht="15" hidden="1">
      <c r="A93" s="63"/>
      <c r="B93" s="126"/>
      <c r="C93" s="125"/>
      <c r="D93" s="109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7"/>
    </row>
    <row r="94" spans="1:25" ht="15" hidden="1">
      <c r="A94" s="63"/>
      <c r="B94" s="126"/>
      <c r="C94" s="125"/>
      <c r="D94" s="109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7"/>
    </row>
    <row r="95" spans="1:25" ht="15" hidden="1">
      <c r="A95" s="63"/>
      <c r="B95" s="126"/>
      <c r="C95" s="125"/>
      <c r="D95" s="109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7"/>
    </row>
    <row r="96" spans="1:25" ht="27" hidden="1" customHeight="1">
      <c r="A96" s="63"/>
      <c r="B96" s="126"/>
      <c r="C96" s="125"/>
      <c r="D96" s="114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07"/>
    </row>
    <row r="97" spans="1:27" ht="15" hidden="1">
      <c r="A97" s="63"/>
      <c r="B97" s="126"/>
      <c r="C97" s="125"/>
      <c r="D97" s="114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07"/>
    </row>
    <row r="98" spans="1:27" ht="25.5" hidden="1" customHeight="1">
      <c r="A98" s="63"/>
      <c r="B98" s="126"/>
      <c r="C98" s="125"/>
      <c r="D98" s="109"/>
      <c r="E98" s="273" t="s">
        <v>243</v>
      </c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107"/>
    </row>
    <row r="99" spans="1:27" ht="15" hidden="1" customHeight="1">
      <c r="A99" s="63"/>
      <c r="B99" s="126"/>
      <c r="C99" s="125"/>
      <c r="D99" s="109"/>
      <c r="E99" s="108"/>
      <c r="F99" s="108"/>
      <c r="G99" s="108"/>
      <c r="H99" s="111"/>
      <c r="I99" s="111"/>
      <c r="J99" s="111"/>
      <c r="K99" s="111"/>
      <c r="L99" s="111"/>
      <c r="M99" s="111"/>
      <c r="N99" s="111"/>
      <c r="O99" s="110"/>
      <c r="P99" s="110"/>
      <c r="Q99" s="110"/>
      <c r="R99" s="110"/>
      <c r="S99" s="110"/>
      <c r="T99" s="110"/>
      <c r="U99" s="108"/>
      <c r="V99" s="108"/>
      <c r="W99" s="108"/>
      <c r="X99" s="108"/>
      <c r="Y99" s="107"/>
    </row>
    <row r="100" spans="1:27" ht="15" hidden="1" customHeight="1">
      <c r="A100" s="63"/>
      <c r="B100" s="126"/>
      <c r="C100" s="125"/>
      <c r="D100" s="109"/>
      <c r="E100" s="112"/>
      <c r="F100" s="269" t="s">
        <v>242</v>
      </c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110"/>
      <c r="U100" s="108"/>
      <c r="V100" s="108"/>
      <c r="W100" s="108"/>
      <c r="X100" s="108"/>
      <c r="Y100" s="107"/>
      <c r="AA100" s="127" t="s">
        <v>240</v>
      </c>
    </row>
    <row r="101" spans="1:27" ht="15" hidden="1" customHeight="1">
      <c r="A101" s="63"/>
      <c r="B101" s="126"/>
      <c r="C101" s="125"/>
      <c r="D101" s="109"/>
      <c r="E101" s="108"/>
      <c r="F101" s="108"/>
      <c r="G101" s="108"/>
      <c r="H101" s="111"/>
      <c r="I101" s="111"/>
      <c r="J101" s="111"/>
      <c r="K101" s="111"/>
      <c r="L101" s="111"/>
      <c r="M101" s="111"/>
      <c r="N101" s="111"/>
      <c r="O101" s="110"/>
      <c r="P101" s="110"/>
      <c r="Q101" s="110"/>
      <c r="R101" s="110"/>
      <c r="S101" s="110"/>
      <c r="T101" s="110"/>
      <c r="U101" s="108"/>
      <c r="V101" s="108"/>
      <c r="W101" s="108"/>
      <c r="X101" s="108"/>
      <c r="Y101" s="107"/>
    </row>
    <row r="102" spans="1:27" ht="15" hidden="1">
      <c r="A102" s="63"/>
      <c r="B102" s="126"/>
      <c r="C102" s="125"/>
      <c r="D102" s="109"/>
      <c r="E102" s="108"/>
      <c r="F102" s="269" t="s">
        <v>241</v>
      </c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107"/>
    </row>
    <row r="103" spans="1:27" ht="15" hidden="1">
      <c r="A103" s="63"/>
      <c r="B103" s="126"/>
      <c r="C103" s="125"/>
      <c r="D103" s="109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7"/>
    </row>
    <row r="104" spans="1:27" ht="15" hidden="1">
      <c r="A104" s="63"/>
      <c r="B104" s="126"/>
      <c r="C104" s="125"/>
      <c r="D104" s="109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7"/>
    </row>
    <row r="105" spans="1:27" ht="15" hidden="1">
      <c r="A105" s="63"/>
      <c r="B105" s="126"/>
      <c r="C105" s="125"/>
      <c r="D105" s="109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7"/>
    </row>
    <row r="106" spans="1:27" ht="15" hidden="1">
      <c r="A106" s="63"/>
      <c r="B106" s="126"/>
      <c r="C106" s="125"/>
      <c r="D106" s="109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7"/>
    </row>
    <row r="107" spans="1:27" ht="15" hidden="1">
      <c r="A107" s="63"/>
      <c r="B107" s="126"/>
      <c r="C107" s="125"/>
      <c r="D107" s="109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7"/>
    </row>
    <row r="108" spans="1:27" ht="15" hidden="1">
      <c r="A108" s="63"/>
      <c r="B108" s="126"/>
      <c r="C108" s="125"/>
      <c r="D108" s="109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7"/>
    </row>
    <row r="109" spans="1:27" ht="15" hidden="1">
      <c r="A109" s="63"/>
      <c r="B109" s="126"/>
      <c r="C109" s="125"/>
      <c r="D109" s="109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7"/>
    </row>
    <row r="110" spans="1:27" ht="15" hidden="1">
      <c r="A110" s="63"/>
      <c r="B110" s="126"/>
      <c r="C110" s="125"/>
      <c r="D110" s="109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7"/>
    </row>
    <row r="111" spans="1:27" ht="30" hidden="1" customHeight="1">
      <c r="A111" s="63"/>
      <c r="B111" s="126"/>
      <c r="C111" s="125"/>
      <c r="D111" s="109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7"/>
    </row>
    <row r="112" spans="1:27" ht="31.5" hidden="1" customHeight="1">
      <c r="A112" s="63"/>
      <c r="B112" s="126"/>
      <c r="C112" s="125"/>
      <c r="D112" s="109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7"/>
    </row>
    <row r="113" spans="1:25" ht="15" customHeight="1">
      <c r="A113" s="63"/>
      <c r="B113" s="124"/>
      <c r="C113" s="123"/>
      <c r="D113" s="106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4"/>
    </row>
  </sheetData>
  <sheetProtection password="FA9C" sheet="1" objects="1" scenarios="1" formatColumns="0" formatRows="0"/>
  <dataConsolidate/>
  <mergeCells count="41"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  <mergeCell ref="H59:X59"/>
    <mergeCell ref="E40:X40"/>
    <mergeCell ref="E71:X71"/>
    <mergeCell ref="H61:X61"/>
    <mergeCell ref="I80:X80"/>
    <mergeCell ref="E77:X77"/>
    <mergeCell ref="E74:X74"/>
    <mergeCell ref="B2:G2"/>
    <mergeCell ref="B3:C3"/>
    <mergeCell ref="B5:Y5"/>
    <mergeCell ref="E7:X19"/>
    <mergeCell ref="F21:M21"/>
    <mergeCell ref="P21:X21"/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P23:W23"/>
    <mergeCell ref="H60:X60"/>
    <mergeCell ref="E75:X75"/>
    <mergeCell ref="E60:G60"/>
    <mergeCell ref="E73:X73"/>
    <mergeCell ref="E59:G59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</hyperlinks>
  <pageMargins left="0.7" right="0.7" top="0.75" bottom="0.75" header="0.3" footer="0.3"/>
  <pageSetup paperSize="9" orientation="portrait" horizontalDpi="180" verticalDpi="180" r:id="rId13"/>
  <headerFooter alignWithMargins="0"/>
  <drawing r:id="rId14"/>
  <legacyDrawing r:id="rId15"/>
  <oleObjects>
    <oleObject progId="Word.Document.8" shapeId="193537" r:id="rId1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4"/>
  <sheetViews>
    <sheetView showGridLines="0" zoomScaleNormal="10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/>
    <row r="3" spans="1:4">
      <c r="A3" s="241">
        <v>41794.740451388891</v>
      </c>
      <c r="B3" s="13" t="s">
        <v>377</v>
      </c>
      <c r="C3" s="13" t="s">
        <v>378</v>
      </c>
    </row>
    <row r="4" spans="1:4">
      <c r="A4" s="241">
        <v>41794.74046296296</v>
      </c>
      <c r="B4" s="13" t="s">
        <v>379</v>
      </c>
      <c r="C4" s="13" t="s">
        <v>378</v>
      </c>
    </row>
    <row r="5" spans="1:4">
      <c r="A5" s="241">
        <v>41815.37703703704</v>
      </c>
      <c r="B5" s="13" t="s">
        <v>377</v>
      </c>
      <c r="C5" s="13" t="s">
        <v>378</v>
      </c>
    </row>
    <row r="6" spans="1:4">
      <c r="A6" s="241">
        <v>41815.377060185187</v>
      </c>
      <c r="B6" s="13" t="s">
        <v>379</v>
      </c>
      <c r="C6" s="13" t="s">
        <v>378</v>
      </c>
    </row>
    <row r="7" spans="1:4">
      <c r="A7" s="241">
        <v>41815.387523148151</v>
      </c>
      <c r="B7" s="13" t="s">
        <v>377</v>
      </c>
      <c r="C7" s="13" t="s">
        <v>378</v>
      </c>
    </row>
    <row r="8" spans="1:4">
      <c r="A8" s="241">
        <v>41815.387546296297</v>
      </c>
      <c r="B8" s="13" t="s">
        <v>379</v>
      </c>
      <c r="C8" s="13" t="s">
        <v>378</v>
      </c>
    </row>
    <row r="9" spans="1:4">
      <c r="A9" s="241">
        <v>42145.427754629629</v>
      </c>
      <c r="B9" s="13" t="s">
        <v>377</v>
      </c>
      <c r="C9" s="13" t="s">
        <v>378</v>
      </c>
    </row>
    <row r="10" spans="1:4">
      <c r="A10" s="241">
        <v>42145.427789351852</v>
      </c>
      <c r="B10" s="13" t="s">
        <v>379</v>
      </c>
      <c r="C10" s="13" t="s">
        <v>378</v>
      </c>
    </row>
    <row r="11" spans="1:4">
      <c r="A11" s="241">
        <v>42145.471805555557</v>
      </c>
      <c r="B11" s="13" t="s">
        <v>377</v>
      </c>
      <c r="C11" s="13" t="s">
        <v>378</v>
      </c>
    </row>
    <row r="12" spans="1:4">
      <c r="A12" s="241">
        <v>42145.47184027778</v>
      </c>
      <c r="B12" s="13" t="s">
        <v>379</v>
      </c>
      <c r="C12" s="13" t="s">
        <v>378</v>
      </c>
    </row>
    <row r="13" spans="1:4">
      <c r="A13" s="241">
        <v>42145.473055555558</v>
      </c>
      <c r="B13" s="13" t="s">
        <v>377</v>
      </c>
      <c r="C13" s="13" t="s">
        <v>378</v>
      </c>
    </row>
    <row r="14" spans="1:4">
      <c r="A14" s="241">
        <v>42145.473067129627</v>
      </c>
      <c r="B14" s="13" t="s">
        <v>379</v>
      </c>
      <c r="C14" s="13" t="s">
        <v>378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0" enableFormatConditionsCalculation="0">
    <tabColor indexed="31"/>
  </sheetPr>
  <dimension ref="A1:J56"/>
  <sheetViews>
    <sheetView showGridLines="0" topLeftCell="C19" zoomScaleNormal="100" workbookViewId="0">
      <selection activeCell="F30" sqref="F30"/>
    </sheetView>
  </sheetViews>
  <sheetFormatPr defaultRowHeight="11.25"/>
  <cols>
    <col min="1" max="2" width="10.7109375" style="193" hidden="1" customWidth="1"/>
    <col min="3" max="3" width="3.7109375" style="23" customWidth="1"/>
    <col min="4" max="4" width="3.7109375" style="28" customWidth="1"/>
    <col min="5" max="5" width="33.140625" style="28" customWidth="1"/>
    <col min="6" max="6" width="50.7109375" style="28" customWidth="1"/>
    <col min="7" max="7" width="3.7109375" style="27" customWidth="1"/>
    <col min="8" max="8" width="9.140625" style="28"/>
    <col min="9" max="9" width="9.140625" style="96" customWidth="1"/>
    <col min="10" max="16384" width="9.140625" style="28"/>
  </cols>
  <sheetData>
    <row r="1" spans="1:9" s="21" customFormat="1" ht="13.5" hidden="1" customHeight="1">
      <c r="A1" s="192"/>
      <c r="B1" s="193"/>
      <c r="F1" s="69">
        <v>26816056</v>
      </c>
      <c r="G1" s="22"/>
      <c r="I1" s="96"/>
    </row>
    <row r="2" spans="1:9" s="21" customFormat="1" ht="12" hidden="1" customHeight="1">
      <c r="A2" s="192"/>
      <c r="B2" s="193"/>
      <c r="G2" s="22"/>
      <c r="I2" s="96"/>
    </row>
    <row r="3" spans="1:9" hidden="1"/>
    <row r="4" spans="1:9" ht="15.75" customHeight="1">
      <c r="D4" s="24"/>
      <c r="E4" s="25"/>
      <c r="F4" s="26" t="str">
        <f>version</f>
        <v>Версия 1.1.1</v>
      </c>
    </row>
    <row r="5" spans="1:9" ht="42" customHeight="1">
      <c r="D5" s="29"/>
      <c r="E5" s="274" t="s">
        <v>340</v>
      </c>
      <c r="F5" s="274"/>
      <c r="G5" s="30"/>
    </row>
    <row r="6" spans="1:9">
      <c r="D6" s="24"/>
      <c r="E6" s="31"/>
      <c r="F6" s="32"/>
      <c r="G6" s="30"/>
    </row>
    <row r="7" spans="1:9" ht="19.5">
      <c r="D7" s="29"/>
      <c r="E7" s="31" t="s">
        <v>9</v>
      </c>
      <c r="F7" s="71" t="s">
        <v>128</v>
      </c>
      <c r="G7" s="30"/>
    </row>
    <row r="8" spans="1:9">
      <c r="A8" s="194"/>
      <c r="D8" s="33"/>
      <c r="E8" s="31"/>
      <c r="F8" s="34"/>
      <c r="G8" s="35"/>
    </row>
    <row r="9" spans="1:9" ht="19.5">
      <c r="D9" s="29"/>
      <c r="E9" s="56" t="s">
        <v>220</v>
      </c>
      <c r="F9" s="95" t="s">
        <v>185</v>
      </c>
      <c r="G9" s="24"/>
    </row>
    <row r="10" spans="1:9">
      <c r="A10" s="194"/>
      <c r="D10" s="33"/>
      <c r="E10" s="31"/>
      <c r="F10" s="34"/>
      <c r="G10" s="35"/>
    </row>
    <row r="11" spans="1:9" ht="45">
      <c r="D11" s="29"/>
      <c r="E11" s="56" t="s">
        <v>296</v>
      </c>
      <c r="F11" s="134" t="s">
        <v>47</v>
      </c>
      <c r="G11" s="24"/>
    </row>
    <row r="12" spans="1:9" ht="11.25" customHeight="1">
      <c r="D12" s="29"/>
      <c r="E12" s="31"/>
      <c r="F12" s="34"/>
      <c r="G12" s="24"/>
    </row>
    <row r="13" spans="1:9" ht="22.5">
      <c r="A13" s="193" t="s">
        <v>48</v>
      </c>
      <c r="D13" s="29"/>
      <c r="E13" s="56" t="s">
        <v>266</v>
      </c>
      <c r="F13" s="134" t="s">
        <v>48</v>
      </c>
      <c r="G13" s="24"/>
    </row>
    <row r="14" spans="1:9">
      <c r="A14" s="194"/>
      <c r="D14" s="33"/>
      <c r="E14" s="31"/>
      <c r="F14" s="34"/>
      <c r="G14" s="35"/>
    </row>
    <row r="15" spans="1:9" ht="20.100000000000001" customHeight="1">
      <c r="A15" s="194"/>
      <c r="D15" s="33"/>
      <c r="E15" s="31"/>
      <c r="F15" s="57" t="s">
        <v>267</v>
      </c>
      <c r="G15" s="35"/>
    </row>
    <row r="16" spans="1:9" ht="22.5">
      <c r="A16" s="195" t="s">
        <v>1284</v>
      </c>
      <c r="D16" s="29"/>
      <c r="E16" s="56" t="s">
        <v>268</v>
      </c>
      <c r="F16" s="129" t="s">
        <v>1284</v>
      </c>
      <c r="G16" s="35"/>
    </row>
    <row r="17" spans="1:10" ht="22.5">
      <c r="A17" s="193" t="s">
        <v>1285</v>
      </c>
      <c r="D17" s="29"/>
      <c r="E17" s="133" t="s">
        <v>269</v>
      </c>
      <c r="F17" s="129" t="s">
        <v>1285</v>
      </c>
      <c r="G17" s="24"/>
    </row>
    <row r="18" spans="1:10">
      <c r="A18" s="194"/>
      <c r="D18" s="33"/>
      <c r="E18" s="31"/>
      <c r="F18" s="34"/>
      <c r="G18" s="35"/>
    </row>
    <row r="19" spans="1:10" ht="33.75">
      <c r="D19" s="29"/>
      <c r="E19" s="56" t="s">
        <v>138</v>
      </c>
      <c r="F19" s="134" t="s">
        <v>47</v>
      </c>
      <c r="G19" s="24"/>
    </row>
    <row r="20" spans="1:10" ht="30" customHeight="1">
      <c r="C20" s="37"/>
      <c r="D20" s="33"/>
      <c r="E20" s="39"/>
      <c r="F20" s="34"/>
      <c r="G20" s="36"/>
    </row>
    <row r="21" spans="1:10" ht="33.75">
      <c r="C21" s="37"/>
      <c r="D21" s="38"/>
      <c r="E21" s="39" t="s">
        <v>41</v>
      </c>
      <c r="F21" s="46" t="s">
        <v>636</v>
      </c>
      <c r="G21" s="36"/>
      <c r="J21" s="44"/>
    </row>
    <row r="22" spans="1:10" ht="33.75">
      <c r="C22" s="37"/>
      <c r="D22" s="38"/>
      <c r="E22" s="82" t="s">
        <v>187</v>
      </c>
      <c r="F22" s="242" t="s">
        <v>636</v>
      </c>
      <c r="G22" s="36"/>
      <c r="J22" s="44"/>
    </row>
    <row r="23" spans="1:10" ht="19.5">
      <c r="C23" s="37"/>
      <c r="D23" s="38"/>
      <c r="E23" s="39" t="s">
        <v>10</v>
      </c>
      <c r="F23" s="46" t="s">
        <v>637</v>
      </c>
      <c r="G23" s="36"/>
      <c r="J23" s="44"/>
    </row>
    <row r="24" spans="1:10" ht="19.5">
      <c r="C24" s="37"/>
      <c r="D24" s="38"/>
      <c r="E24" s="39" t="s">
        <v>11</v>
      </c>
      <c r="F24" s="46" t="s">
        <v>638</v>
      </c>
      <c r="G24" s="36"/>
      <c r="H24" s="40"/>
      <c r="J24" s="44"/>
    </row>
    <row r="25" spans="1:10" ht="3.75" customHeight="1">
      <c r="A25" s="194"/>
      <c r="D25" s="33"/>
      <c r="E25" s="31"/>
      <c r="F25" s="34"/>
      <c r="G25" s="35"/>
    </row>
    <row r="26" spans="1:10" ht="22.5">
      <c r="D26" s="29"/>
      <c r="E26" s="43" t="s">
        <v>43</v>
      </c>
      <c r="F26" s="46" t="s">
        <v>386</v>
      </c>
      <c r="G26" s="24"/>
    </row>
    <row r="27" spans="1:10" ht="3.75" customHeight="1">
      <c r="A27" s="194"/>
      <c r="D27" s="33"/>
      <c r="E27" s="31"/>
      <c r="F27" s="34"/>
      <c r="G27" s="35"/>
    </row>
    <row r="28" spans="1:10" ht="20.100000000000001" customHeight="1">
      <c r="A28" s="194"/>
      <c r="D28" s="33"/>
      <c r="E28" s="56" t="s">
        <v>270</v>
      </c>
      <c r="F28" s="135" t="s">
        <v>188</v>
      </c>
      <c r="G28" s="35"/>
    </row>
    <row r="29" spans="1:10" ht="3" customHeight="1">
      <c r="A29" s="194"/>
      <c r="D29" s="33"/>
      <c r="E29" s="31"/>
      <c r="F29" s="34"/>
      <c r="G29" s="35"/>
    </row>
    <row r="30" spans="1:10" ht="33.75">
      <c r="A30" s="194"/>
      <c r="D30" s="33"/>
      <c r="E30" s="56" t="s">
        <v>271</v>
      </c>
      <c r="F30" s="134" t="s">
        <v>48</v>
      </c>
      <c r="G30" s="35"/>
    </row>
    <row r="31" spans="1:10" ht="3" customHeight="1">
      <c r="A31" s="194"/>
      <c r="D31" s="33"/>
      <c r="E31" s="31"/>
      <c r="F31" s="34"/>
      <c r="G31" s="35"/>
    </row>
    <row r="32" spans="1:10" ht="20.100000000000001" customHeight="1">
      <c r="A32" s="196" t="s">
        <v>273</v>
      </c>
      <c r="D32" s="33"/>
      <c r="E32" s="56" t="s">
        <v>272</v>
      </c>
      <c r="F32" s="135" t="s">
        <v>273</v>
      </c>
      <c r="G32" s="35"/>
    </row>
    <row r="33" spans="1:7" ht="3" customHeight="1">
      <c r="A33" s="194"/>
      <c r="D33" s="33"/>
      <c r="E33" s="31"/>
      <c r="F33" s="34"/>
      <c r="G33" s="35"/>
    </row>
    <row r="34" spans="1:7" ht="19.5" customHeight="1">
      <c r="A34" s="194"/>
      <c r="D34" s="33"/>
      <c r="E34" s="58" t="s">
        <v>274</v>
      </c>
      <c r="F34" s="134" t="s">
        <v>48</v>
      </c>
      <c r="G34" s="35"/>
    </row>
    <row r="35" spans="1:7" ht="3.75" customHeight="1">
      <c r="A35" s="194"/>
      <c r="D35" s="33"/>
      <c r="E35" s="31"/>
      <c r="F35" s="34"/>
      <c r="G35" s="35"/>
    </row>
    <row r="36" spans="1:7" ht="20.100000000000001" customHeight="1">
      <c r="A36" s="194"/>
      <c r="D36" s="33"/>
      <c r="E36" s="56" t="s">
        <v>334</v>
      </c>
      <c r="F36" s="135" t="s">
        <v>336</v>
      </c>
      <c r="G36" s="35"/>
    </row>
    <row r="37" spans="1:7" ht="3" customHeight="1">
      <c r="A37" s="194"/>
      <c r="D37" s="33"/>
      <c r="E37" s="31"/>
      <c r="F37" s="34"/>
      <c r="G37" s="35"/>
    </row>
    <row r="38" spans="1:7" ht="23.25" hidden="1" customHeight="1">
      <c r="A38" s="194"/>
      <c r="D38" s="33"/>
      <c r="E38" s="82" t="s">
        <v>371</v>
      </c>
      <c r="F38" s="240"/>
      <c r="G38" s="35"/>
    </row>
    <row r="39" spans="1:7">
      <c r="A39" s="194"/>
      <c r="D39" s="33"/>
      <c r="E39" s="31"/>
      <c r="F39" s="34"/>
      <c r="G39" s="35"/>
    </row>
    <row r="40" spans="1:7" ht="20.100000000000001" customHeight="1">
      <c r="A40" s="197"/>
      <c r="D40" s="24"/>
      <c r="F40" s="57" t="s">
        <v>44</v>
      </c>
      <c r="G40" s="35"/>
    </row>
    <row r="41" spans="1:7" ht="19.5">
      <c r="A41" s="197"/>
      <c r="B41" s="198"/>
      <c r="D41" s="42"/>
      <c r="E41" s="41" t="s">
        <v>39</v>
      </c>
      <c r="F41" s="242" t="s">
        <v>1239</v>
      </c>
      <c r="G41" s="35"/>
    </row>
    <row r="42" spans="1:7" ht="19.5">
      <c r="A42" s="197"/>
      <c r="B42" s="198"/>
      <c r="D42" s="42"/>
      <c r="E42" s="41" t="s">
        <v>40</v>
      </c>
      <c r="F42" s="242" t="s">
        <v>1240</v>
      </c>
      <c r="G42" s="35"/>
    </row>
    <row r="43" spans="1:7" ht="13.5" customHeight="1">
      <c r="D43" s="29"/>
      <c r="E43" s="31"/>
      <c r="F43" s="55"/>
      <c r="G43" s="24"/>
    </row>
    <row r="44" spans="1:7" ht="20.100000000000001" customHeight="1">
      <c r="A44" s="197"/>
      <c r="D44" s="24"/>
      <c r="F44" s="57" t="s">
        <v>140</v>
      </c>
      <c r="G44" s="35"/>
    </row>
    <row r="45" spans="1:7" ht="19.5">
      <c r="A45" s="197"/>
      <c r="B45" s="198"/>
      <c r="D45" s="42"/>
      <c r="E45" s="58" t="s">
        <v>54</v>
      </c>
      <c r="F45" s="242" t="s">
        <v>1241</v>
      </c>
      <c r="G45" s="35"/>
    </row>
    <row r="46" spans="1:7" ht="19.5">
      <c r="A46" s="197"/>
      <c r="B46" s="198"/>
      <c r="D46" s="42"/>
      <c r="E46" s="58" t="s">
        <v>139</v>
      </c>
      <c r="F46" s="242" t="s">
        <v>1242</v>
      </c>
      <c r="G46" s="35"/>
    </row>
    <row r="47" spans="1:7" ht="13.5" customHeight="1">
      <c r="D47" s="29"/>
      <c r="E47" s="31"/>
      <c r="F47" s="55"/>
      <c r="G47" s="24"/>
    </row>
    <row r="48" spans="1:7" ht="20.100000000000001" customHeight="1">
      <c r="A48" s="197"/>
      <c r="D48" s="24"/>
      <c r="F48" s="57" t="s">
        <v>141</v>
      </c>
      <c r="G48" s="35"/>
    </row>
    <row r="49" spans="1:7" ht="19.5">
      <c r="A49" s="197"/>
      <c r="B49" s="198"/>
      <c r="D49" s="42"/>
      <c r="E49" s="58" t="s">
        <v>54</v>
      </c>
      <c r="F49" s="242" t="s">
        <v>1243</v>
      </c>
      <c r="G49" s="35"/>
    </row>
    <row r="50" spans="1:7" ht="19.5">
      <c r="A50" s="197"/>
      <c r="B50" s="198"/>
      <c r="D50" s="42"/>
      <c r="E50" s="58" t="s">
        <v>139</v>
      </c>
      <c r="F50" s="242" t="s">
        <v>1244</v>
      </c>
      <c r="G50" s="35"/>
    </row>
    <row r="51" spans="1:7" ht="13.5" customHeight="1">
      <c r="D51" s="29"/>
      <c r="E51" s="31"/>
      <c r="F51" s="55"/>
      <c r="G51" s="24"/>
    </row>
    <row r="52" spans="1:7" ht="20.100000000000001" customHeight="1">
      <c r="A52" s="197"/>
      <c r="D52" s="24"/>
      <c r="F52" s="57" t="s">
        <v>142</v>
      </c>
      <c r="G52" s="35"/>
    </row>
    <row r="53" spans="1:7" ht="19.5">
      <c r="A53" s="197"/>
      <c r="B53" s="198"/>
      <c r="D53" s="42"/>
      <c r="E53" s="41" t="s">
        <v>54</v>
      </c>
      <c r="F53" s="242" t="s">
        <v>1245</v>
      </c>
      <c r="G53" s="35"/>
    </row>
    <row r="54" spans="1:7" ht="19.5">
      <c r="A54" s="197"/>
      <c r="B54" s="198"/>
      <c r="D54" s="42"/>
      <c r="E54" s="41" t="s">
        <v>55</v>
      </c>
      <c r="F54" s="242" t="s">
        <v>1246</v>
      </c>
      <c r="G54" s="35"/>
    </row>
    <row r="55" spans="1:7" ht="19.5">
      <c r="A55" s="197"/>
      <c r="B55" s="198"/>
      <c r="D55" s="42"/>
      <c r="E55" s="58" t="s">
        <v>139</v>
      </c>
      <c r="F55" s="242" t="s">
        <v>1247</v>
      </c>
      <c r="G55" s="35"/>
    </row>
    <row r="56" spans="1:7" ht="19.5">
      <c r="A56" s="197"/>
      <c r="B56" s="198"/>
      <c r="D56" s="42"/>
      <c r="E56" s="41" t="s">
        <v>56</v>
      </c>
      <c r="F56" s="242" t="s">
        <v>1248</v>
      </c>
      <c r="G56" s="35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textLength" operator="lessThanOrEqual" allowBlank="1" showInputMessage="1" showErrorMessage="1" errorTitle="Ошибка" error="Допускается ввод не более 900 символов!" sqref="F53:F56 F49:F50 F45:F46 F41:F42 F2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9 F11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32">
      <formula1>kind_group_rates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6:F17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showInputMessage="1" showErrorMessage="1" errorTitle="Внимание" error="Выберите значение из списка" sqref="F36">
      <formula1>kind_of_NDS_tariff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1" enableFormatConditionsCalculation="0">
    <tabColor indexed="31"/>
    <pageSetUpPr fitToPage="1"/>
  </sheetPr>
  <dimension ref="A1:I17"/>
  <sheetViews>
    <sheetView showGridLines="0" topLeftCell="C3" zoomScaleNormal="100" workbookViewId="0">
      <selection activeCell="G26" sqref="G26"/>
    </sheetView>
  </sheetViews>
  <sheetFormatPr defaultColWidth="10.5703125" defaultRowHeight="14.25"/>
  <cols>
    <col min="1" max="1" width="9.140625" style="73" hidden="1" customWidth="1"/>
    <col min="2" max="2" width="9.140625" style="48" hidden="1" customWidth="1"/>
    <col min="3" max="3" width="3.7109375" style="77" customWidth="1"/>
    <col min="4" max="4" width="6.28515625" style="48" bestFit="1" customWidth="1"/>
    <col min="5" max="5" width="38.5703125" style="48" customWidth="1"/>
    <col min="6" max="6" width="6.7109375" style="48" customWidth="1"/>
    <col min="7" max="7" width="31.5703125" style="48" customWidth="1"/>
    <col min="8" max="8" width="9" style="48" customWidth="1"/>
    <col min="9" max="9" width="3.7109375" style="83" customWidth="1"/>
    <col min="10" max="16384" width="10.5703125" style="48"/>
  </cols>
  <sheetData>
    <row r="1" spans="1:8" ht="16.5" hidden="1" customHeight="1"/>
    <row r="2" spans="1:8" ht="16.5" hidden="1" customHeight="1"/>
    <row r="3" spans="1:8">
      <c r="C3" s="75"/>
      <c r="D3" s="49"/>
      <c r="E3" s="49"/>
      <c r="F3" s="49"/>
      <c r="G3" s="49"/>
      <c r="H3" s="50"/>
    </row>
    <row r="4" spans="1:8">
      <c r="C4" s="75"/>
      <c r="D4" s="275" t="s">
        <v>238</v>
      </c>
      <c r="E4" s="275"/>
      <c r="F4" s="275"/>
      <c r="G4" s="275"/>
      <c r="H4" s="275"/>
    </row>
    <row r="5" spans="1:8" ht="18.75" customHeight="1">
      <c r="C5" s="75"/>
      <c r="D5" s="276" t="str">
        <f>IF(org=0,"Не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5" s="276"/>
      <c r="F5" s="276"/>
      <c r="G5" s="276"/>
      <c r="H5" s="276"/>
    </row>
    <row r="6" spans="1:8" ht="15" customHeight="1">
      <c r="C6" s="75"/>
      <c r="D6" s="49"/>
      <c r="E6" s="54"/>
      <c r="F6" s="54"/>
      <c r="G6" s="54"/>
      <c r="H6" s="53"/>
    </row>
    <row r="7" spans="1:8" ht="20.100000000000001" customHeight="1">
      <c r="A7" s="101"/>
      <c r="C7" s="75"/>
      <c r="D7" s="49"/>
      <c r="E7" s="54"/>
      <c r="F7" s="277" t="s">
        <v>329</v>
      </c>
      <c r="G7" s="278"/>
      <c r="H7" s="278"/>
    </row>
    <row r="8" spans="1:8">
      <c r="A8" s="101"/>
      <c r="C8" s="75"/>
      <c r="D8" s="49"/>
      <c r="E8" s="102" t="s">
        <v>235</v>
      </c>
      <c r="F8" s="279">
        <v>1</v>
      </c>
      <c r="G8" s="280"/>
      <c r="H8" s="281"/>
    </row>
    <row r="9" spans="1:8">
      <c r="A9" s="101"/>
      <c r="C9" s="75"/>
      <c r="D9" s="49"/>
      <c r="E9" s="102" t="s">
        <v>236</v>
      </c>
      <c r="F9" s="282" t="s">
        <v>329</v>
      </c>
      <c r="G9" s="283"/>
      <c r="H9" s="284"/>
    </row>
    <row r="10" spans="1:8" ht="15" customHeight="1">
      <c r="A10" s="101"/>
      <c r="C10" s="75"/>
      <c r="D10" s="49"/>
      <c r="E10" s="54"/>
      <c r="F10" s="54"/>
      <c r="G10" s="54"/>
      <c r="H10" s="53"/>
    </row>
    <row r="11" spans="1:8" ht="20.100000000000001" customHeight="1" thickBot="1">
      <c r="C11" s="75"/>
      <c r="D11" s="87" t="s">
        <v>60</v>
      </c>
      <c r="E11" s="88" t="s">
        <v>192</v>
      </c>
      <c r="F11" s="89" t="s">
        <v>60</v>
      </c>
      <c r="G11" s="88" t="s">
        <v>194</v>
      </c>
      <c r="H11" s="90" t="s">
        <v>193</v>
      </c>
    </row>
    <row r="12" spans="1:8" ht="15" thickTop="1">
      <c r="C12" s="75"/>
      <c r="D12" s="218" t="s">
        <v>61</v>
      </c>
      <c r="E12" s="218" t="s">
        <v>5</v>
      </c>
      <c r="F12" s="218" t="s">
        <v>6</v>
      </c>
      <c r="G12" s="218" t="s">
        <v>7</v>
      </c>
      <c r="H12" s="218" t="s">
        <v>28</v>
      </c>
    </row>
    <row r="13" spans="1:8" ht="15" hidden="1" customHeight="1">
      <c r="A13" s="48"/>
      <c r="C13" s="75"/>
      <c r="D13" s="216">
        <v>0</v>
      </c>
      <c r="E13" s="217"/>
      <c r="F13" s="216">
        <v>0</v>
      </c>
      <c r="G13" s="217"/>
      <c r="H13" s="217"/>
    </row>
    <row r="14" spans="1:8" ht="15" customHeight="1">
      <c r="A14" s="48"/>
      <c r="C14" s="75"/>
      <c r="D14" s="285">
        <v>1</v>
      </c>
      <c r="E14" s="286" t="s">
        <v>392</v>
      </c>
      <c r="F14" s="233">
        <v>1</v>
      </c>
      <c r="G14" s="226" t="s">
        <v>550</v>
      </c>
      <c r="H14" s="227" t="s">
        <v>551</v>
      </c>
    </row>
    <row r="15" spans="1:8" ht="15" customHeight="1">
      <c r="A15" s="48"/>
      <c r="C15" s="75"/>
      <c r="D15" s="285"/>
      <c r="E15" s="287"/>
      <c r="F15" s="228"/>
      <c r="G15" s="229" t="s">
        <v>209</v>
      </c>
      <c r="H15" s="230"/>
    </row>
    <row r="16" spans="1:8" ht="15" customHeight="1">
      <c r="A16" s="48"/>
      <c r="C16" s="75"/>
      <c r="D16" s="84"/>
      <c r="E16" s="85" t="s">
        <v>217</v>
      </c>
      <c r="F16" s="85"/>
      <c r="G16" s="85"/>
      <c r="H16" s="86"/>
    </row>
    <row r="17" spans="4:8">
      <c r="D17" s="215"/>
      <c r="E17" s="215"/>
      <c r="F17" s="215"/>
      <c r="G17" s="215"/>
      <c r="H17" s="215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Title="Ошибка" error="Введите значение от 1 до 100" prompt="от 1 до 100" sqref="F8">
      <formula1>1</formula1>
      <formula2>100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1:J56"/>
  <sheetViews>
    <sheetView showGridLines="0" topLeftCell="C44" zoomScaleNormal="100" workbookViewId="0">
      <selection activeCell="F53" sqref="F53"/>
    </sheetView>
  </sheetViews>
  <sheetFormatPr defaultColWidth="10.5703125" defaultRowHeight="14.25"/>
  <cols>
    <col min="1" max="1" width="9.140625" style="183" hidden="1" customWidth="1"/>
    <col min="2" max="2" width="9.140625" style="178" hidden="1" customWidth="1"/>
    <col min="3" max="3" width="3.7109375" style="166" customWidth="1"/>
    <col min="4" max="4" width="10.42578125" style="48" bestFit="1" customWidth="1"/>
    <col min="5" max="5" width="48.42578125" style="48" customWidth="1"/>
    <col min="6" max="6" width="27" style="48" bestFit="1" customWidth="1"/>
    <col min="7" max="7" width="40.140625" style="48" customWidth="1"/>
    <col min="8" max="8" width="28.85546875" style="48" customWidth="1"/>
    <col min="9" max="9" width="44.42578125" style="48" customWidth="1"/>
    <col min="10" max="10" width="10.5703125" style="48" customWidth="1"/>
    <col min="11" max="16384" width="10.5703125" style="48"/>
  </cols>
  <sheetData>
    <row r="1" spans="1:9" hidden="1"/>
    <row r="2" spans="1:9" hidden="1"/>
    <row r="3" spans="1:9" hidden="1"/>
    <row r="4" spans="1:9">
      <c r="C4" s="165"/>
      <c r="D4" s="49"/>
      <c r="E4" s="49"/>
      <c r="F4" s="49"/>
      <c r="G4" s="50"/>
      <c r="H4" s="50"/>
    </row>
    <row r="5" spans="1:9" ht="29.25" customHeight="1">
      <c r="C5" s="165"/>
      <c r="D5" s="290" t="s">
        <v>340</v>
      </c>
      <c r="E5" s="290"/>
      <c r="F5" s="290"/>
      <c r="G5" s="290"/>
      <c r="H5" s="290"/>
    </row>
    <row r="6" spans="1:9" ht="12.75" customHeight="1">
      <c r="C6" s="165"/>
      <c r="D6" s="276" t="str">
        <f>IF(org=0,"Не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6" s="276"/>
      <c r="F6" s="276"/>
      <c r="G6" s="276"/>
      <c r="H6" s="276"/>
    </row>
    <row r="7" spans="1:9">
      <c r="C7" s="165"/>
      <c r="D7" s="49"/>
      <c r="E7" s="141"/>
      <c r="F7" s="141"/>
      <c r="G7" s="140"/>
      <c r="H7" s="140"/>
    </row>
    <row r="8" spans="1:9" ht="23.1" customHeight="1" thickBot="1">
      <c r="C8" s="165"/>
      <c r="D8" s="52" t="s">
        <v>60</v>
      </c>
      <c r="E8" s="62" t="s">
        <v>295</v>
      </c>
      <c r="F8" s="149" t="s">
        <v>237</v>
      </c>
      <c r="G8" s="62" t="s">
        <v>366</v>
      </c>
      <c r="H8" s="62" t="s">
        <v>294</v>
      </c>
    </row>
    <row r="9" spans="1:9" ht="15" thickTop="1">
      <c r="C9" s="165"/>
      <c r="D9" s="176" t="s">
        <v>61</v>
      </c>
      <c r="E9" s="176" t="s">
        <v>5</v>
      </c>
      <c r="F9" s="176" t="s">
        <v>6</v>
      </c>
      <c r="G9" s="176" t="s">
        <v>7</v>
      </c>
      <c r="H9" s="176" t="s">
        <v>28</v>
      </c>
    </row>
    <row r="10" spans="1:9" ht="33.75">
      <c r="A10" s="184"/>
      <c r="C10" s="165"/>
      <c r="D10" s="161" t="s">
        <v>344</v>
      </c>
      <c r="E10" s="187" t="s">
        <v>293</v>
      </c>
      <c r="F10" s="200"/>
      <c r="G10" s="205"/>
      <c r="H10" s="209">
        <v>0</v>
      </c>
    </row>
    <row r="11" spans="1:9" ht="33.75" hidden="1">
      <c r="A11" s="184"/>
      <c r="C11" s="165"/>
      <c r="D11" s="161" t="s">
        <v>362</v>
      </c>
      <c r="E11" s="150" t="s">
        <v>363</v>
      </c>
      <c r="F11" s="199"/>
      <c r="G11" s="247"/>
      <c r="H11" s="210"/>
      <c r="I11" s="189"/>
    </row>
    <row r="12" spans="1:9" ht="13.5" customHeight="1">
      <c r="A12" s="184"/>
      <c r="C12" s="165"/>
      <c r="D12" s="161" t="s">
        <v>345</v>
      </c>
      <c r="E12" s="150" t="s">
        <v>361</v>
      </c>
      <c r="F12" s="201"/>
      <c r="G12" s="187"/>
      <c r="H12" s="209">
        <v>0</v>
      </c>
    </row>
    <row r="13" spans="1:9" ht="22.5">
      <c r="A13" s="190" t="s">
        <v>1233</v>
      </c>
      <c r="B13" s="77" t="s">
        <v>1232</v>
      </c>
      <c r="C13" s="165"/>
      <c r="D13" s="177" t="str">
        <f>A13&amp;"."</f>
        <v>1.2.1.</v>
      </c>
      <c r="E13" s="174" t="s">
        <v>1290</v>
      </c>
      <c r="F13" s="222" t="s">
        <v>300</v>
      </c>
      <c r="G13" s="187"/>
      <c r="H13" s="212" t="s">
        <v>48</v>
      </c>
    </row>
    <row r="14" spans="1:9" ht="22.5">
      <c r="A14" s="190" t="s">
        <v>1286</v>
      </c>
      <c r="B14" s="77" t="s">
        <v>1232</v>
      </c>
      <c r="C14" s="165"/>
      <c r="D14" s="177" t="str">
        <f>A14&amp;"."</f>
        <v>1.2.2.</v>
      </c>
      <c r="E14" s="174" t="s">
        <v>1295</v>
      </c>
      <c r="F14" s="222" t="s">
        <v>300</v>
      </c>
      <c r="G14" s="187"/>
      <c r="H14" s="212" t="s">
        <v>48</v>
      </c>
    </row>
    <row r="15" spans="1:9" ht="22.5">
      <c r="A15" s="190" t="s">
        <v>1291</v>
      </c>
      <c r="B15" s="77" t="s">
        <v>1232</v>
      </c>
      <c r="C15" s="165"/>
      <c r="D15" s="177" t="str">
        <f>A15&amp;"."</f>
        <v>1.2.3.</v>
      </c>
      <c r="E15" s="174" t="s">
        <v>1296</v>
      </c>
      <c r="F15" s="222" t="s">
        <v>300</v>
      </c>
      <c r="G15" s="187"/>
      <c r="H15" s="212" t="s">
        <v>48</v>
      </c>
    </row>
    <row r="16" spans="1:9" ht="15" hidden="1" customHeight="1">
      <c r="A16" s="185"/>
      <c r="C16" s="165"/>
      <c r="D16" s="168"/>
      <c r="E16" s="171" t="s">
        <v>292</v>
      </c>
      <c r="F16" s="202"/>
      <c r="G16" s="206"/>
      <c r="H16" s="211"/>
      <c r="I16" s="180"/>
    </row>
    <row r="17" spans="1:9" ht="15" customHeight="1">
      <c r="A17" s="184"/>
      <c r="C17" s="165"/>
      <c r="D17" s="161" t="s">
        <v>346</v>
      </c>
      <c r="E17" s="150" t="str">
        <f>"Расчетная величина цен (тарифов)"&amp;IF(group_rates&lt;&gt;tariff_GVS,IF(group_rates="","",IF(double_rate_tariff="да","",", "&amp;unit_tariff_single_rate)),"")</f>
        <v>Расчетная величина цен (тарифов),  руб/Гкал</v>
      </c>
      <c r="F17" s="201"/>
      <c r="G17" s="187"/>
      <c r="H17" s="209">
        <v>0</v>
      </c>
      <c r="I17" s="180"/>
    </row>
    <row r="18" spans="1:9" ht="20.100000000000001" customHeight="1">
      <c r="A18" s="288" t="s">
        <v>1234</v>
      </c>
      <c r="B18" s="234"/>
      <c r="C18" s="165"/>
      <c r="D18" s="177" t="str">
        <f>A18&amp;"."</f>
        <v>1.3.1.</v>
      </c>
      <c r="E18" s="174" t="s">
        <v>1290</v>
      </c>
      <c r="F18" s="162">
        <v>1572.78</v>
      </c>
      <c r="G18" s="221"/>
      <c r="H18" s="212" t="s">
        <v>48</v>
      </c>
      <c r="I18" s="180"/>
    </row>
    <row r="19" spans="1:9" ht="15" hidden="1" customHeight="1">
      <c r="A19" s="288"/>
      <c r="B19" s="234"/>
      <c r="C19" s="165"/>
      <c r="D19" s="177" t="str">
        <f>D18&amp;IF(group_rates=tariff_GVS,"1.","")</f>
        <v>1.3.1.</v>
      </c>
      <c r="E19" s="235" t="str">
        <f>IF(group_rates="","",IF(group_rates=TEHSHEET!$S$10,TEHSHEET!$R$10,group_rates)) &amp; IF(double_rate_tariff="да",,", "&amp;unit_tariff_single_rate)</f>
        <v>тариф на тепловую энергию (мощность),  руб/Гкал</v>
      </c>
      <c r="F19" s="181"/>
      <c r="G19" s="221"/>
      <c r="H19" s="210"/>
      <c r="I19" s="180"/>
    </row>
    <row r="20" spans="1:9" ht="15" hidden="1" customHeight="1">
      <c r="A20" s="288"/>
      <c r="B20" s="234"/>
      <c r="C20" s="165"/>
      <c r="D20" s="177" t="str">
        <f>D19&amp;"1."</f>
        <v>1.3.1.1.</v>
      </c>
      <c r="E20" s="236" t="str">
        <f>name_dblRate_1 &amp; ", " &amp; unit_tariff_double_rate_p</f>
        <v>мощность,  руб/Гкал</v>
      </c>
      <c r="F20" s="181"/>
      <c r="G20" s="207"/>
      <c r="H20" s="210"/>
      <c r="I20" s="180"/>
    </row>
    <row r="21" spans="1:9" ht="15" hidden="1" customHeight="1">
      <c r="A21" s="288"/>
      <c r="B21" s="234"/>
      <c r="C21" s="165"/>
      <c r="D21" s="177" t="str">
        <f>D19&amp;"2."</f>
        <v>1.3.1.2.</v>
      </c>
      <c r="E21" s="236" t="str">
        <f>name_dblRate_2 &amp; ", " &amp; unit_tariff_double_rate_c</f>
        <v>содержание,  тыс руб/Гкал/час в месяц</v>
      </c>
      <c r="F21" s="181"/>
      <c r="G21" s="207"/>
      <c r="H21" s="210"/>
      <c r="I21" s="180"/>
    </row>
    <row r="22" spans="1:9" ht="15" hidden="1" customHeight="1">
      <c r="A22" s="288"/>
      <c r="B22" s="234" t="s">
        <v>374</v>
      </c>
      <c r="C22" s="165"/>
      <c r="D22" s="177" t="str">
        <f>D18&amp;"2."</f>
        <v>1.3.1.2.</v>
      </c>
      <c r="E22" s="175" t="str">
        <f>IF(group_rates="","",IF(group_rates=TEHSHEET!$S$10,TEHSHEET!$R$11,""))&amp;", "&amp;TEHSHEET!$T$5</f>
        <v>, руб/м3</v>
      </c>
      <c r="F22" s="181"/>
      <c r="G22" s="221"/>
      <c r="H22" s="210"/>
      <c r="I22" s="180"/>
    </row>
    <row r="23" spans="1:9" ht="15" hidden="1" customHeight="1">
      <c r="A23" s="288"/>
      <c r="B23" s="179"/>
      <c r="C23" s="164"/>
      <c r="D23" s="160"/>
      <c r="E23" s="237" t="s">
        <v>368</v>
      </c>
      <c r="F23" s="85"/>
      <c r="G23" s="85"/>
      <c r="H23" s="86"/>
      <c r="I23" s="180"/>
    </row>
    <row r="24" spans="1:9" ht="20.100000000000001" customHeight="1">
      <c r="A24" s="288" t="s">
        <v>1287</v>
      </c>
      <c r="B24" s="234"/>
      <c r="C24" s="165"/>
      <c r="D24" s="177" t="str">
        <f>A24&amp;"."</f>
        <v>1.3.2.</v>
      </c>
      <c r="E24" s="174" t="s">
        <v>1295</v>
      </c>
      <c r="F24" s="162">
        <v>1639.04</v>
      </c>
      <c r="G24" s="221"/>
      <c r="H24" s="212" t="s">
        <v>48</v>
      </c>
      <c r="I24" s="180"/>
    </row>
    <row r="25" spans="1:9" ht="15" hidden="1" customHeight="1">
      <c r="A25" s="288"/>
      <c r="B25" s="234"/>
      <c r="C25" s="165"/>
      <c r="D25" s="177" t="str">
        <f>D24&amp;IF(group_rates=tariff_GVS,"1.","")</f>
        <v>1.3.2.</v>
      </c>
      <c r="E25" s="235" t="str">
        <f>IF(group_rates="","",IF(group_rates=TEHSHEET!$S$10,TEHSHEET!$R$10,group_rates)) &amp; IF(double_rate_tariff="да",,", "&amp;unit_tariff_single_rate)</f>
        <v>тариф на тепловую энергию (мощность),  руб/Гкал</v>
      </c>
      <c r="F25" s="181"/>
      <c r="G25" s="221"/>
      <c r="H25" s="210"/>
      <c r="I25" s="180"/>
    </row>
    <row r="26" spans="1:9" ht="15" hidden="1" customHeight="1">
      <c r="A26" s="288"/>
      <c r="B26" s="234"/>
      <c r="C26" s="165"/>
      <c r="D26" s="177" t="str">
        <f>D25&amp;"1."</f>
        <v>1.3.2.1.</v>
      </c>
      <c r="E26" s="236" t="str">
        <f>name_dblRate_1 &amp; ", " &amp; unit_tariff_double_rate_p</f>
        <v>мощность,  руб/Гкал</v>
      </c>
      <c r="F26" s="181"/>
      <c r="G26" s="207"/>
      <c r="H26" s="210"/>
      <c r="I26" s="180"/>
    </row>
    <row r="27" spans="1:9" ht="15" hidden="1" customHeight="1">
      <c r="A27" s="288"/>
      <c r="B27" s="234"/>
      <c r="C27" s="165"/>
      <c r="D27" s="177" t="str">
        <f>D25&amp;"2."</f>
        <v>1.3.2.2.</v>
      </c>
      <c r="E27" s="236" t="str">
        <f>name_dblRate_2 &amp; ", " &amp; unit_tariff_double_rate_c</f>
        <v>содержание,  тыс руб/Гкал/час в месяц</v>
      </c>
      <c r="F27" s="181"/>
      <c r="G27" s="207"/>
      <c r="H27" s="210"/>
      <c r="I27" s="180"/>
    </row>
    <row r="28" spans="1:9" ht="15" hidden="1" customHeight="1">
      <c r="A28" s="288"/>
      <c r="B28" s="234" t="s">
        <v>374</v>
      </c>
      <c r="C28" s="165"/>
      <c r="D28" s="177" t="str">
        <f>D24&amp;"2."</f>
        <v>1.3.2.2.</v>
      </c>
      <c r="E28" s="175" t="str">
        <f>IF(group_rates="","",IF(group_rates=TEHSHEET!$S$10,TEHSHEET!$R$11,""))&amp;", "&amp;TEHSHEET!$T$5</f>
        <v>, руб/м3</v>
      </c>
      <c r="F28" s="181"/>
      <c r="G28" s="221"/>
      <c r="H28" s="210"/>
      <c r="I28" s="180"/>
    </row>
    <row r="29" spans="1:9" ht="15" hidden="1" customHeight="1">
      <c r="A29" s="288"/>
      <c r="B29" s="179"/>
      <c r="C29" s="164"/>
      <c r="D29" s="160"/>
      <c r="E29" s="237" t="s">
        <v>368</v>
      </c>
      <c r="F29" s="85"/>
      <c r="G29" s="85"/>
      <c r="H29" s="86"/>
      <c r="I29" s="180"/>
    </row>
    <row r="30" spans="1:9" ht="20.100000000000001" customHeight="1">
      <c r="A30" s="288" t="s">
        <v>1292</v>
      </c>
      <c r="B30" s="234"/>
      <c r="C30" s="165"/>
      <c r="D30" s="177" t="str">
        <f>A30&amp;"."</f>
        <v>1.3.3.</v>
      </c>
      <c r="E30" s="174" t="s">
        <v>1296</v>
      </c>
      <c r="F30" s="162">
        <v>1708.41</v>
      </c>
      <c r="G30" s="221"/>
      <c r="H30" s="212" t="s">
        <v>48</v>
      </c>
      <c r="I30" s="180"/>
    </row>
    <row r="31" spans="1:9" ht="15" hidden="1" customHeight="1">
      <c r="A31" s="288"/>
      <c r="B31" s="234"/>
      <c r="C31" s="165"/>
      <c r="D31" s="177" t="str">
        <f>D30&amp;IF(group_rates=tariff_GVS,"1.","")</f>
        <v>1.3.3.</v>
      </c>
      <c r="E31" s="235" t="str">
        <f>IF(group_rates="","",IF(group_rates=TEHSHEET!$S$10,TEHSHEET!$R$10,group_rates)) &amp; IF(double_rate_tariff="да",,", "&amp;unit_tariff_single_rate)</f>
        <v>тариф на тепловую энергию (мощность),  руб/Гкал</v>
      </c>
      <c r="F31" s="181"/>
      <c r="G31" s="221"/>
      <c r="H31" s="210"/>
      <c r="I31" s="180"/>
    </row>
    <row r="32" spans="1:9" ht="15" hidden="1" customHeight="1">
      <c r="A32" s="288"/>
      <c r="B32" s="234"/>
      <c r="C32" s="165"/>
      <c r="D32" s="177" t="str">
        <f>D31&amp;"1."</f>
        <v>1.3.3.1.</v>
      </c>
      <c r="E32" s="236" t="str">
        <f>name_dblRate_1 &amp; ", " &amp; unit_tariff_double_rate_p</f>
        <v>мощность,  руб/Гкал</v>
      </c>
      <c r="F32" s="181"/>
      <c r="G32" s="207"/>
      <c r="H32" s="210"/>
      <c r="I32" s="180"/>
    </row>
    <row r="33" spans="1:10" ht="15" hidden="1" customHeight="1">
      <c r="A33" s="288"/>
      <c r="B33" s="234"/>
      <c r="C33" s="165"/>
      <c r="D33" s="177" t="str">
        <f>D31&amp;"2."</f>
        <v>1.3.3.2.</v>
      </c>
      <c r="E33" s="236" t="str">
        <f>name_dblRate_2 &amp; ", " &amp; unit_tariff_double_rate_c</f>
        <v>содержание,  тыс руб/Гкал/час в месяц</v>
      </c>
      <c r="F33" s="181"/>
      <c r="G33" s="207"/>
      <c r="H33" s="210"/>
      <c r="I33" s="180"/>
    </row>
    <row r="34" spans="1:10" ht="15" hidden="1" customHeight="1">
      <c r="A34" s="288"/>
      <c r="B34" s="234" t="s">
        <v>374</v>
      </c>
      <c r="C34" s="165"/>
      <c r="D34" s="177" t="str">
        <f>D30&amp;"2."</f>
        <v>1.3.3.2.</v>
      </c>
      <c r="E34" s="175" t="str">
        <f>IF(group_rates="","",IF(group_rates=TEHSHEET!$S$10,TEHSHEET!$R$11,""))&amp;", "&amp;TEHSHEET!$T$5</f>
        <v>, руб/м3</v>
      </c>
      <c r="F34" s="181"/>
      <c r="G34" s="221"/>
      <c r="H34" s="210"/>
      <c r="I34" s="180"/>
    </row>
    <row r="35" spans="1:10" ht="15" hidden="1" customHeight="1">
      <c r="A35" s="288"/>
      <c r="B35" s="179"/>
      <c r="C35" s="164"/>
      <c r="D35" s="160"/>
      <c r="E35" s="237" t="s">
        <v>368</v>
      </c>
      <c r="F35" s="85"/>
      <c r="G35" s="85"/>
      <c r="H35" s="86"/>
      <c r="I35" s="180"/>
    </row>
    <row r="36" spans="1:10" ht="15" hidden="1" customHeight="1">
      <c r="A36" s="184"/>
      <c r="C36" s="165"/>
      <c r="D36" s="161"/>
      <c r="E36" s="171" t="s">
        <v>304</v>
      </c>
      <c r="F36" s="202"/>
      <c r="G36" s="207"/>
      <c r="H36" s="210"/>
      <c r="I36" s="180"/>
    </row>
    <row r="37" spans="1:10" ht="20.100000000000001" customHeight="1">
      <c r="A37" s="184"/>
      <c r="C37" s="165"/>
      <c r="D37" s="161" t="s">
        <v>347</v>
      </c>
      <c r="E37" s="150" t="s">
        <v>360</v>
      </c>
      <c r="F37" s="232" t="str">
        <f>"с "&amp;periodStart &amp; " по " &amp; periodEnd &amp; " гг."</f>
        <v>с 01.01.2016 по 31.12.2018 гг.</v>
      </c>
      <c r="G37" s="187"/>
      <c r="H37" s="212" t="s">
        <v>48</v>
      </c>
    </row>
    <row r="38" spans="1:10" ht="33.75">
      <c r="A38" s="184"/>
      <c r="C38" s="165"/>
      <c r="D38" s="161" t="s">
        <v>349</v>
      </c>
      <c r="E38" s="150" t="s">
        <v>350</v>
      </c>
      <c r="F38" s="208" t="s">
        <v>1300</v>
      </c>
      <c r="G38" s="246"/>
      <c r="H38" s="212" t="s">
        <v>48</v>
      </c>
      <c r="I38" s="189"/>
      <c r="J38" s="189"/>
    </row>
    <row r="39" spans="1:10" ht="22.5">
      <c r="A39" s="184"/>
      <c r="C39" s="165"/>
      <c r="D39" s="161" t="s">
        <v>348</v>
      </c>
      <c r="E39" s="150" t="str">
        <f>"Необходимая валовая выручка на соответствующий период, в том числе с разбивкой по " &amp; IF(flag_NVV="да","полугодиям, тыс руб:", "годам, тыс руб:")</f>
        <v>Необходимая валовая выручка на соответствующий период, в том числе с разбивкой по годам, тыс руб:</v>
      </c>
      <c r="F39" s="170">
        <f>SUM(F40:F43)</f>
        <v>19430.02</v>
      </c>
      <c r="G39" s="187"/>
      <c r="H39" s="212" t="s">
        <v>48</v>
      </c>
    </row>
    <row r="40" spans="1:10" ht="28.5">
      <c r="A40" s="186" t="s">
        <v>1235</v>
      </c>
      <c r="B40" s="77" t="s">
        <v>1232</v>
      </c>
      <c r="C40" s="165"/>
      <c r="D40" s="177" t="str">
        <f>A40&amp;"."</f>
        <v>1.6.1.</v>
      </c>
      <c r="E40" s="174" t="s">
        <v>1290</v>
      </c>
      <c r="F40" s="162">
        <v>6210.92</v>
      </c>
      <c r="G40" s="187"/>
      <c r="H40" s="212" t="s">
        <v>48</v>
      </c>
    </row>
    <row r="41" spans="1:10" ht="28.5">
      <c r="A41" s="186" t="s">
        <v>1288</v>
      </c>
      <c r="B41" s="77" t="s">
        <v>1232</v>
      </c>
      <c r="C41" s="165"/>
      <c r="D41" s="177" t="str">
        <f>A41&amp;"."</f>
        <v>1.6.2.</v>
      </c>
      <c r="E41" s="174" t="s">
        <v>1295</v>
      </c>
      <c r="F41" s="162">
        <v>6472.57</v>
      </c>
      <c r="G41" s="187"/>
      <c r="H41" s="212" t="s">
        <v>48</v>
      </c>
    </row>
    <row r="42" spans="1:10" ht="28.5">
      <c r="A42" s="186" t="s">
        <v>1293</v>
      </c>
      <c r="B42" s="77" t="s">
        <v>1232</v>
      </c>
      <c r="C42" s="165"/>
      <c r="D42" s="177" t="str">
        <f>A42&amp;"."</f>
        <v>1.6.3.</v>
      </c>
      <c r="E42" s="174" t="s">
        <v>1296</v>
      </c>
      <c r="F42" s="162">
        <v>6746.53</v>
      </c>
      <c r="G42" s="187"/>
      <c r="H42" s="212" t="s">
        <v>48</v>
      </c>
    </row>
    <row r="43" spans="1:10" ht="15" hidden="1" customHeight="1">
      <c r="A43" s="185"/>
      <c r="C43" s="165"/>
      <c r="D43" s="168"/>
      <c r="E43" s="171" t="s">
        <v>306</v>
      </c>
      <c r="F43" s="169"/>
      <c r="G43" s="206"/>
      <c r="H43" s="213"/>
    </row>
    <row r="44" spans="1:10" ht="22.5">
      <c r="A44" s="184"/>
      <c r="C44" s="165"/>
      <c r="D44" s="161" t="s">
        <v>364</v>
      </c>
      <c r="E44" s="150" t="str">
        <f>"Годовой объем полезного отпуска тепловой энергии (теплоносителя), "&amp;unit_tariff_useful_output</f>
        <v>Годовой объем полезного отпуска тепловой энергии (теплоносителя), тыс Гкал</v>
      </c>
      <c r="F44" s="199"/>
      <c r="G44" s="187"/>
      <c r="H44" s="209">
        <v>0</v>
      </c>
      <c r="I44" s="189"/>
    </row>
    <row r="45" spans="1:10" ht="28.5">
      <c r="A45" s="186" t="s">
        <v>1236</v>
      </c>
      <c r="B45" s="77" t="s">
        <v>1232</v>
      </c>
      <c r="C45" s="165"/>
      <c r="D45" s="177" t="str">
        <f>A45&amp;"."</f>
        <v>1.7.1.</v>
      </c>
      <c r="E45" s="174" t="s">
        <v>1290</v>
      </c>
      <c r="F45" s="162">
        <v>3948.77</v>
      </c>
      <c r="G45" s="187"/>
      <c r="H45" s="212" t="s">
        <v>48</v>
      </c>
    </row>
    <row r="46" spans="1:10" ht="28.5">
      <c r="A46" s="186" t="s">
        <v>1289</v>
      </c>
      <c r="B46" s="77" t="s">
        <v>1232</v>
      </c>
      <c r="C46" s="165"/>
      <c r="D46" s="177" t="str">
        <f>A46&amp;"."</f>
        <v>1.7.2.</v>
      </c>
      <c r="E46" s="174" t="s">
        <v>1295</v>
      </c>
      <c r="F46" s="162">
        <v>3948.77</v>
      </c>
      <c r="G46" s="187"/>
      <c r="H46" s="212" t="s">
        <v>48</v>
      </c>
    </row>
    <row r="47" spans="1:10" ht="28.5">
      <c r="A47" s="186" t="s">
        <v>1294</v>
      </c>
      <c r="B47" s="77" t="s">
        <v>1232</v>
      </c>
      <c r="C47" s="165"/>
      <c r="D47" s="177" t="str">
        <f>A47&amp;"."</f>
        <v>1.7.3.</v>
      </c>
      <c r="E47" s="174" t="s">
        <v>1296</v>
      </c>
      <c r="F47" s="162">
        <v>3948.77</v>
      </c>
      <c r="G47" s="187"/>
      <c r="H47" s="212" t="s">
        <v>48</v>
      </c>
    </row>
    <row r="48" spans="1:10" ht="15" hidden="1" customHeight="1">
      <c r="A48" s="185"/>
      <c r="C48" s="165"/>
      <c r="D48" s="168"/>
      <c r="E48" s="171" t="s">
        <v>305</v>
      </c>
      <c r="F48" s="142"/>
      <c r="G48" s="187"/>
      <c r="H48" s="187"/>
    </row>
    <row r="49" spans="1:9" ht="56.25">
      <c r="A49" s="182"/>
      <c r="C49" s="165"/>
      <c r="D49" s="161" t="s">
        <v>351</v>
      </c>
      <c r="E49" s="150" t="s">
        <v>359</v>
      </c>
      <c r="F49" s="163">
        <v>0</v>
      </c>
      <c r="G49" s="187"/>
      <c r="H49" s="214" t="s">
        <v>48</v>
      </c>
    </row>
    <row r="50" spans="1:9" ht="45">
      <c r="A50" s="184"/>
      <c r="C50" s="165"/>
      <c r="D50" s="161" t="s">
        <v>352</v>
      </c>
      <c r="E50" s="159" t="s">
        <v>291</v>
      </c>
      <c r="F50" s="199"/>
      <c r="G50" s="187"/>
      <c r="H50" s="209">
        <v>0</v>
      </c>
    </row>
    <row r="51" spans="1:9" ht="45">
      <c r="A51" s="184"/>
      <c r="C51" s="165"/>
      <c r="D51" s="161" t="s">
        <v>353</v>
      </c>
      <c r="E51" s="150" t="s">
        <v>356</v>
      </c>
      <c r="F51" s="130" t="s">
        <v>1249</v>
      </c>
      <c r="G51" s="208" t="s">
        <v>1250</v>
      </c>
      <c r="H51" s="212" t="s">
        <v>48</v>
      </c>
      <c r="I51" s="189"/>
    </row>
    <row r="52" spans="1:9" ht="33.75">
      <c r="A52" s="184"/>
      <c r="C52" s="165"/>
      <c r="D52" s="161" t="s">
        <v>354</v>
      </c>
      <c r="E52" s="150" t="s">
        <v>357</v>
      </c>
      <c r="F52" s="130" t="s">
        <v>1300</v>
      </c>
      <c r="G52" s="208" t="s">
        <v>1251</v>
      </c>
      <c r="H52" s="212" t="s">
        <v>48</v>
      </c>
      <c r="I52" s="189"/>
    </row>
    <row r="53" spans="1:9" ht="33.75">
      <c r="A53" s="184"/>
      <c r="B53" s="178">
        <v>3</v>
      </c>
      <c r="C53" s="165"/>
      <c r="D53" s="161" t="s">
        <v>355</v>
      </c>
      <c r="E53" s="150" t="s">
        <v>358</v>
      </c>
      <c r="F53" s="130" t="s">
        <v>1300</v>
      </c>
      <c r="G53" s="208" t="s">
        <v>1251</v>
      </c>
      <c r="H53" s="212" t="s">
        <v>48</v>
      </c>
      <c r="I53" s="189"/>
    </row>
    <row r="54" spans="1:9" customFormat="1" ht="15" customHeight="1">
      <c r="A54" s="184"/>
      <c r="B54" s="179"/>
      <c r="C54" s="164"/>
      <c r="D54" s="160"/>
      <c r="E54" s="85" t="s">
        <v>290</v>
      </c>
      <c r="F54" s="85"/>
      <c r="G54" s="85"/>
      <c r="H54" s="86"/>
    </row>
    <row r="55" spans="1:9" ht="3" customHeight="1">
      <c r="D55" s="131"/>
      <c r="E55" s="131"/>
      <c r="F55" s="131"/>
      <c r="G55" s="131"/>
      <c r="H55" s="131"/>
    </row>
    <row r="56" spans="1:9" ht="42.75" customHeight="1">
      <c r="D56" s="191" t="s">
        <v>315</v>
      </c>
      <c r="E56" s="289" t="s">
        <v>343</v>
      </c>
      <c r="F56" s="289"/>
      <c r="G56" s="289"/>
      <c r="H56" s="289"/>
    </row>
  </sheetData>
  <sheetProtection password="FA9C" sheet="1" objects="1" scenarios="1" formatColumns="0" formatRows="0"/>
  <dataConsolidate/>
  <mergeCells count="6">
    <mergeCell ref="A18:A23"/>
    <mergeCell ref="A24:A29"/>
    <mergeCell ref="A30:A35"/>
    <mergeCell ref="E56:H56"/>
    <mergeCell ref="D5:H5"/>
    <mergeCell ref="D6:H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H49 F51:F53 H51:H53 F37 H18:H22 H11 H30:H34 H24:H28 H36:H43 H13:H16 H45:H4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G51:G53 G38 G11">
      <formula1>900</formula1>
    </dataValidation>
    <dataValidation type="decimal" allowBlank="1" showErrorMessage="1" errorTitle="Ошибка" error="Допускается ввод только неотрицательных чисел!" sqref="F49 F36 F24:F28 F16 F18:F22 F30:F34 F40:F43 F45:F4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F38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:F15">
      <formula1>kind_of_control_method</formula1>
    </dataValidation>
  </dataValidations>
  <hyperlinks>
    <hyperlink ref="G51" location="'Стандарты'!$G$33" tooltip="Кликните по гиперссылке, чтобы перейти по ссылке на обосновывающие документы или отредактировать её" display="https://tariff.eias.ru/disclo/get_file?p_guid=b1ecff60-f952-4413-af6d-f49bd77d4d0a"/>
    <hyperlink ref="G52" location="'Стандарты'!$G$34" tooltip="Кликните по гиперссылке, чтобы перейти по ссылке на обосновывающие документы или отредактировать её" display="https://tariff.eias.ru/disclo/get_file?p_guid=47272643-28ff-45d2-b44d-7f689073d571"/>
    <hyperlink ref="G53" location="'Стандарты'!$G$35" tooltip="Кликните по гиперссылке, чтобы перейти по ссылке на обосновывающие документы или отредактировать её" display="https://tariff.eias.ru/disclo/get_file?p_guid=47272643-28ff-45d2-b44d-7f689073d571"/>
    <hyperlink ref="F38" location="'Стандарты'!$F$38" tooltip="Кликните по гиперссылке, чтобы перейти на сайт или отредактировать её" display="http://rzd.ru/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125</vt:i4>
      </vt:variant>
    </vt:vector>
  </HeadingPairs>
  <TitlesOfParts>
    <vt:vector size="132" baseType="lpstr">
      <vt:lpstr>Инструкция</vt:lpstr>
      <vt:lpstr>Титульный</vt:lpstr>
      <vt:lpstr>Список МО</vt:lpstr>
      <vt:lpstr>Стандарты</vt:lpstr>
      <vt:lpstr>Ссылки на публикации</vt:lpstr>
      <vt:lpstr>Комментарии</vt:lpstr>
      <vt:lpstr>Проверка</vt:lpstr>
      <vt:lpstr>checkCell_1</vt:lpstr>
      <vt:lpstr>checkCell_1_1</vt:lpstr>
      <vt:lpstr>checkCell_2</vt:lpstr>
      <vt:lpstr>checkCell_3</vt:lpstr>
      <vt:lpstr>chkGetUpdatesValue</vt:lpstr>
      <vt:lpstr>chkNoUpdatesValue</vt:lpstr>
      <vt:lpstr>code</vt:lpstr>
      <vt:lpstr>data_List02_1</vt:lpstr>
      <vt:lpstr>data_List02_2</vt:lpstr>
      <vt:lpstr>data_List02_3</vt:lpstr>
      <vt:lpstr>data_List02_4</vt:lpstr>
      <vt:lpstr>data_List02_5</vt:lpstr>
      <vt:lpstr>Date_of_publication_ref</vt:lpstr>
      <vt:lpstr>DocProp_TemplateCode</vt:lpstr>
      <vt:lpstr>DocProp_Version</vt:lpstr>
      <vt:lpstr>double_rate_tariff</vt:lpstr>
      <vt:lpstr>et_Comm</vt:lpstr>
      <vt:lpstr>et_List01</vt:lpstr>
      <vt:lpstr>et_List01_1</vt:lpstr>
      <vt:lpstr>et_List02_1</vt:lpstr>
      <vt:lpstr>et_List02_2</vt:lpstr>
      <vt:lpstr>et_List02_3</vt:lpstr>
      <vt:lpstr>et_List02_4</vt:lpstr>
      <vt:lpstr>et_List02_5</vt:lpstr>
      <vt:lpstr>et_List02_6</vt:lpstr>
      <vt:lpstr>et_List03</vt:lpstr>
      <vt:lpstr>fil</vt:lpstr>
      <vt:lpstr>fil_flag</vt:lpstr>
      <vt:lpstr>FirstLine</vt:lpstr>
      <vt:lpstr>flag_ipr</vt:lpstr>
      <vt:lpstr>flag_NVV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Info_P1_5Standarts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</vt:lpstr>
      <vt:lpstr>kind_group_rates</vt:lpstr>
      <vt:lpstr>kind_of_control_method</vt:lpstr>
      <vt:lpstr>kind_of_NDS</vt:lpstr>
      <vt:lpstr>kind_of_NDS_tariff</vt:lpstr>
      <vt:lpstr>kind_of_NDS_tariff_etc</vt:lpstr>
      <vt:lpstr>kind_of_publication</vt:lpstr>
      <vt:lpstr>kind_of_unit</vt:lpstr>
      <vt:lpstr>kpp</vt:lpstr>
      <vt:lpstr>LIST_MR_MO_OKTMO</vt:lpstr>
      <vt:lpstr>List02_GroundMaterials</vt:lpstr>
      <vt:lpstr>List02_p_1_5</vt:lpstr>
      <vt:lpstr>List02_p_2</vt:lpstr>
      <vt:lpstr>List02_web_p_1_5</vt:lpstr>
      <vt:lpstr>logical</vt:lpstr>
      <vt:lpstr>mo_List01</vt:lpstr>
      <vt:lpstr>MONTH</vt:lpstr>
      <vt:lpstr>mr_List01</vt:lpstr>
      <vt:lpstr>nalog</vt:lpstr>
      <vt:lpstr>name_dblRate_1</vt:lpstr>
      <vt:lpstr>name_dblRate_2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pDel_List02_1</vt:lpstr>
      <vt:lpstr>pDel_List02_2</vt:lpstr>
      <vt:lpstr>pDel_List02_3</vt:lpstr>
      <vt:lpstr>pDel_List02_4</vt:lpstr>
      <vt:lpstr>pDel_List02_5</vt:lpstr>
      <vt:lpstr>pDel_List03</vt:lpstr>
      <vt:lpstr>periodEnd</vt:lpstr>
      <vt:lpstr>periodStart</vt:lpstr>
      <vt:lpstr>pIns_Comm</vt:lpstr>
      <vt:lpstr>pIns_List01_1</vt:lpstr>
      <vt:lpstr>pIns_List02_1</vt:lpstr>
      <vt:lpstr>pIns_List02_2</vt:lpstr>
      <vt:lpstr>pIns_List02_3</vt:lpstr>
      <vt:lpstr>pIns_List02_4</vt:lpstr>
      <vt:lpstr>pIns_List02_5</vt:lpstr>
      <vt:lpstr>pIns_List03</vt:lpstr>
      <vt:lpstr>QUARTER</vt:lpstr>
      <vt:lpstr>rate_suppliers</vt:lpstr>
      <vt:lpstr>REESTR_ORG_RANGE</vt:lpstr>
      <vt:lpstr>REGION</vt:lpstr>
      <vt:lpstr>region_name</vt:lpstr>
      <vt:lpstr>RegulatoryPeriod</vt:lpstr>
      <vt:lpstr>SKI_number</vt:lpstr>
      <vt:lpstr>strPublication</vt:lpstr>
      <vt:lpstr>tariff_GVS</vt:lpstr>
      <vt:lpstr>TECH_ORG_ID</vt:lpstr>
      <vt:lpstr>TSphere</vt:lpstr>
      <vt:lpstr>TSphere_full</vt:lpstr>
      <vt:lpstr>TSphere_trans</vt:lpstr>
      <vt:lpstr>unit_tariff</vt:lpstr>
      <vt:lpstr>unit_tariff_double_rate_c</vt:lpstr>
      <vt:lpstr>unit_tariff_double_rate_p</vt:lpstr>
      <vt:lpstr>unit_tariff_single_rate</vt:lpstr>
      <vt:lpstr>unit_tariff_useful_output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СКДТВЭ</cp:lastModifiedBy>
  <cp:lastPrinted>2013-08-29T08:11:20Z</cp:lastPrinted>
  <dcterms:created xsi:type="dcterms:W3CDTF">2004-05-21T07:18:45Z</dcterms:created>
  <dcterms:modified xsi:type="dcterms:W3CDTF">2015-05-21T08:21:31Z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JKH.OPEN.INFO.REQUEST.WARM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1.1.1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